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AAD\Aeris\Latest Working Aeris Book For Template\"/>
    </mc:Choice>
  </mc:AlternateContent>
  <xr:revisionPtr revIDLastSave="0" documentId="13_ncr:1_{81E96D59-5E6A-4E01-AC9B-C217A7E0FF8E}" xr6:coauthVersionLast="47" xr6:coauthVersionMax="47" xr10:uidLastSave="{00000000-0000-0000-0000-000000000000}"/>
  <bookViews>
    <workbookView xWindow="-120" yWindow="-120" windowWidth="29040" windowHeight="16440" xr2:uid="{B00F8B70-9CA7-4268-B483-26190944EBEF}"/>
  </bookViews>
  <sheets>
    <sheet name="Water" sheetId="1" r:id="rId1"/>
    <sheet name="Refrigeration Service" sheetId="8" r:id="rId2"/>
    <sheet name="Temperature Control" sheetId="9" r:id="rId3"/>
    <sheet name="Copper Tube" sheetId="1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9" l="1"/>
  <c r="C12" i="9"/>
  <c r="C7" i="9"/>
  <c r="C29" i="8" l="1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D13" i="9" l="1"/>
  <c r="C8" i="9"/>
  <c r="D8" i="9" s="1"/>
  <c r="D7" i="9"/>
  <c r="D28" i="8"/>
  <c r="D27" i="8"/>
  <c r="D26" i="8"/>
  <c r="D25" i="8"/>
  <c r="D21" i="8"/>
  <c r="D18" i="8"/>
  <c r="D16" i="8"/>
  <c r="D15" i="8"/>
  <c r="D14" i="8"/>
  <c r="D13" i="8"/>
  <c r="D8" i="8"/>
  <c r="D6" i="8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59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43" i="1"/>
  <c r="E139" i="1"/>
  <c r="E140" i="1"/>
  <c r="E138" i="1"/>
  <c r="E136" i="1"/>
  <c r="E133" i="1"/>
  <c r="E134" i="1"/>
  <c r="E132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10" i="1"/>
  <c r="E102" i="1"/>
  <c r="E101" i="1"/>
  <c r="E100" i="1"/>
  <c r="E99" i="1"/>
  <c r="E98" i="1"/>
  <c r="E97" i="1"/>
  <c r="E96" i="1"/>
  <c r="E95" i="1"/>
  <c r="E94" i="1"/>
  <c r="E93" i="1"/>
  <c r="E92" i="1"/>
  <c r="E83" i="1"/>
  <c r="E82" i="1"/>
  <c r="E81" i="1"/>
  <c r="E80" i="1"/>
  <c r="E79" i="1"/>
  <c r="E78" i="1"/>
  <c r="E77" i="1"/>
  <c r="E76" i="1"/>
  <c r="E75" i="1"/>
  <c r="E51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58" i="1"/>
  <c r="E50" i="1"/>
  <c r="E49" i="1"/>
  <c r="E48" i="1"/>
  <c r="E47" i="1"/>
  <c r="E46" i="1"/>
  <c r="E45" i="1"/>
  <c r="E44" i="1"/>
  <c r="E43" i="1"/>
  <c r="E42" i="1"/>
  <c r="E41" i="1"/>
  <c r="E32" i="1"/>
  <c r="E31" i="1"/>
  <c r="E30" i="1"/>
  <c r="E29" i="1"/>
  <c r="E28" i="1"/>
  <c r="E27" i="1"/>
  <c r="E26" i="1"/>
  <c r="E25" i="1"/>
  <c r="E2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E7" i="1"/>
  <c r="D12" i="9"/>
  <c r="D29" i="8"/>
  <c r="D24" i="8"/>
  <c r="D23" i="8"/>
  <c r="D22" i="8"/>
  <c r="D20" i="8"/>
  <c r="D19" i="8"/>
  <c r="D17" i="8"/>
  <c r="D12" i="8"/>
  <c r="D11" i="8"/>
  <c r="D10" i="8"/>
  <c r="D9" i="8"/>
  <c r="D7" i="8"/>
  <c r="F160" i="1" l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59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42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25" i="1"/>
  <c r="F124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08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74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7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4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F8" i="1"/>
  <c r="F6" i="1"/>
</calcChain>
</file>

<file path=xl/sharedStrings.xml><?xml version="1.0" encoding="utf-8"?>
<sst xmlns="http://schemas.openxmlformats.org/spreadsheetml/2006/main" count="920" uniqueCount="217">
  <si>
    <t>WATER TUBE/PRICE PER FOOT</t>
  </si>
  <si>
    <t>Type K</t>
  </si>
  <si>
    <t>Type L</t>
  </si>
  <si>
    <t>Type M</t>
  </si>
  <si>
    <t>NOM</t>
  </si>
  <si>
    <t>O.D.</t>
  </si>
  <si>
    <t>1/8"</t>
  </si>
  <si>
    <t>1/4"</t>
  </si>
  <si>
    <t>3/8"</t>
  </si>
  <si>
    <t>1/2"</t>
  </si>
  <si>
    <t>5/8"</t>
  </si>
  <si>
    <t>3/4"</t>
  </si>
  <si>
    <t>7/8"</t>
  </si>
  <si>
    <t>1"</t>
  </si>
  <si>
    <t>1-1/8"</t>
  </si>
  <si>
    <t>1-1/4"</t>
  </si>
  <si>
    <t>1-3/8"</t>
  </si>
  <si>
    <t>1-1/2"</t>
  </si>
  <si>
    <t>1-5/8"</t>
  </si>
  <si>
    <t>2"</t>
  </si>
  <si>
    <t>2-1/8"</t>
  </si>
  <si>
    <t>2-1/2"</t>
  </si>
  <si>
    <t>2-5/8"</t>
  </si>
  <si>
    <t>3"</t>
  </si>
  <si>
    <t>3-1/8"</t>
  </si>
  <si>
    <t>3-1/2"</t>
  </si>
  <si>
    <t>3-5/8"</t>
  </si>
  <si>
    <t>4"</t>
  </si>
  <si>
    <t>4-1/8"</t>
  </si>
  <si>
    <t>5"</t>
  </si>
  <si>
    <t>5-1/8"</t>
  </si>
  <si>
    <t>6"</t>
  </si>
  <si>
    <t>6-1/8"</t>
  </si>
  <si>
    <t>8"</t>
  </si>
  <si>
    <t>8-1/8"</t>
  </si>
  <si>
    <t>REFRIGERATION SERVICE TUBE / PRICE PER COIL</t>
  </si>
  <si>
    <t>O.D. Sizes</t>
  </si>
  <si>
    <t>3/16"</t>
  </si>
  <si>
    <t>5/16"</t>
  </si>
  <si>
    <t>50 Foot Coil</t>
  </si>
  <si>
    <t>100 Foot Coil</t>
  </si>
  <si>
    <t>TEMPERATURE CONTROL TUBE / PRICE PER FOOT</t>
  </si>
  <si>
    <t>Wall</t>
  </si>
  <si>
    <t>Soft Coils</t>
  </si>
  <si>
    <t>Soft Lengths</t>
  </si>
  <si>
    <t>Hard Lengths</t>
  </si>
  <si>
    <t>Type</t>
  </si>
  <si>
    <t>Specification</t>
  </si>
  <si>
    <t>DMV</t>
  </si>
  <si>
    <t>Price/ft</t>
  </si>
  <si>
    <t>Invoice</t>
  </si>
  <si>
    <t>Aeris Metal Products</t>
  </si>
  <si>
    <t>ACR/MED</t>
  </si>
  <si>
    <t>Mutiplier:</t>
  </si>
  <si>
    <t>Coil Length</t>
  </si>
  <si>
    <t>Price/Coil</t>
  </si>
  <si>
    <t>Hard</t>
  </si>
  <si>
    <t>Soft</t>
  </si>
  <si>
    <t>List Price</t>
  </si>
  <si>
    <t>Index</t>
  </si>
  <si>
    <t>Part Nbr</t>
  </si>
  <si>
    <t>KH02010</t>
  </si>
  <si>
    <t>KH03010</t>
  </si>
  <si>
    <t>KH04010</t>
  </si>
  <si>
    <t>KH05010</t>
  </si>
  <si>
    <t>KH06010</t>
  </si>
  <si>
    <t>KH10010</t>
  </si>
  <si>
    <t>KH12010</t>
  </si>
  <si>
    <t>KH14010</t>
  </si>
  <si>
    <t>KH20010</t>
  </si>
  <si>
    <t>KH24010</t>
  </si>
  <si>
    <t>KH30010</t>
  </si>
  <si>
    <t>KH34020</t>
  </si>
  <si>
    <t>KH40010</t>
  </si>
  <si>
    <t>KH50020</t>
  </si>
  <si>
    <t>KH60020</t>
  </si>
  <si>
    <t>KH80010</t>
  </si>
  <si>
    <t>KS02020</t>
  </si>
  <si>
    <t>KS02060</t>
  </si>
  <si>
    <t>KS03020</t>
  </si>
  <si>
    <t>KS03060</t>
  </si>
  <si>
    <t>KS04020</t>
  </si>
  <si>
    <t>KS04060</t>
  </si>
  <si>
    <t>KS05020</t>
  </si>
  <si>
    <t>KS05060</t>
  </si>
  <si>
    <t>KS06020</t>
  </si>
  <si>
    <t>KS06060</t>
  </si>
  <si>
    <t>KS10020</t>
  </si>
  <si>
    <t>KS10060</t>
  </si>
  <si>
    <t>KS12020</t>
  </si>
  <si>
    <t>KS12060</t>
  </si>
  <si>
    <t>KS14020</t>
  </si>
  <si>
    <t>KS14060</t>
  </si>
  <si>
    <t>KS20020</t>
  </si>
  <si>
    <t>KS20040</t>
  </si>
  <si>
    <t>KS24020</t>
  </si>
  <si>
    <t>KS30020</t>
  </si>
  <si>
    <t>LH02010</t>
  </si>
  <si>
    <t>LH03010</t>
  </si>
  <si>
    <t>LH04010</t>
  </si>
  <si>
    <t>LH05010</t>
  </si>
  <si>
    <t>LH06010</t>
  </si>
  <si>
    <t>LH10010</t>
  </si>
  <si>
    <t>LH12010</t>
  </si>
  <si>
    <t>LH14010</t>
  </si>
  <si>
    <t>LH20010</t>
  </si>
  <si>
    <t>LH24010</t>
  </si>
  <si>
    <t>LH30010</t>
  </si>
  <si>
    <t>LH34010</t>
  </si>
  <si>
    <t>LH40010</t>
  </si>
  <si>
    <t>LH50010</t>
  </si>
  <si>
    <t>LH60010</t>
  </si>
  <si>
    <t>LH80010</t>
  </si>
  <si>
    <t>LS02010</t>
  </si>
  <si>
    <t>LS02060</t>
  </si>
  <si>
    <t>LS03010</t>
  </si>
  <si>
    <t>LS03060</t>
  </si>
  <si>
    <t>LS04010</t>
  </si>
  <si>
    <t>LS04060</t>
  </si>
  <si>
    <t>LS05020</t>
  </si>
  <si>
    <t>LS05060</t>
  </si>
  <si>
    <t>LS06010</t>
  </si>
  <si>
    <t>LS06060</t>
  </si>
  <si>
    <t>LS10010</t>
  </si>
  <si>
    <t>LS10060</t>
  </si>
  <si>
    <t>LS12020</t>
  </si>
  <si>
    <t>LS12060</t>
  </si>
  <si>
    <t>LS14020</t>
  </si>
  <si>
    <t>LS14060</t>
  </si>
  <si>
    <t>LS20020</t>
  </si>
  <si>
    <t>LS20040</t>
  </si>
  <si>
    <t>LS24020</t>
  </si>
  <si>
    <t>LS30020</t>
  </si>
  <si>
    <t>MH03010</t>
  </si>
  <si>
    <t>MH04010</t>
  </si>
  <si>
    <t>MH05010</t>
  </si>
  <si>
    <t>MH06010</t>
  </si>
  <si>
    <t>MH10010</t>
  </si>
  <si>
    <t>MH12010</t>
  </si>
  <si>
    <t>MH14010</t>
  </si>
  <si>
    <t>MH20010</t>
  </si>
  <si>
    <t>MH24010</t>
  </si>
  <si>
    <t>MH30010</t>
  </si>
  <si>
    <t>MH34010</t>
  </si>
  <si>
    <t>MH40010</t>
  </si>
  <si>
    <t>MH50010</t>
  </si>
  <si>
    <t>MH60010</t>
  </si>
  <si>
    <t>MH80020</t>
  </si>
  <si>
    <t>V 12010</t>
  </si>
  <si>
    <t>V 14010</t>
  </si>
  <si>
    <t>V 20010</t>
  </si>
  <si>
    <t>V 30010</t>
  </si>
  <si>
    <t>V 40010</t>
  </si>
  <si>
    <t>V 50010</t>
  </si>
  <si>
    <t>V 60010</t>
  </si>
  <si>
    <t>AC01010</t>
  </si>
  <si>
    <t>AC02010</t>
  </si>
  <si>
    <t>AC03010</t>
  </si>
  <si>
    <t>AC04010</t>
  </si>
  <si>
    <t>AC05010</t>
  </si>
  <si>
    <t>AC06010</t>
  </si>
  <si>
    <t>AC10010</t>
  </si>
  <si>
    <t>AC12010</t>
  </si>
  <si>
    <t>AC14010</t>
  </si>
  <si>
    <t>AC20010</t>
  </si>
  <si>
    <t>AC24010</t>
  </si>
  <si>
    <t>AC30010</t>
  </si>
  <si>
    <t>AC34020</t>
  </si>
  <si>
    <t>AC40010</t>
  </si>
  <si>
    <t>AC50020</t>
  </si>
  <si>
    <t>AC60020</t>
  </si>
  <si>
    <t>AC80020</t>
  </si>
  <si>
    <t>KC02010</t>
  </si>
  <si>
    <t>KC03010</t>
  </si>
  <si>
    <t>KC04010</t>
  </si>
  <si>
    <t>KC05010</t>
  </si>
  <si>
    <t>KC06010</t>
  </si>
  <si>
    <t>KC10010</t>
  </si>
  <si>
    <t>KC12010</t>
  </si>
  <si>
    <t>KC14010</t>
  </si>
  <si>
    <t>KC20010</t>
  </si>
  <si>
    <t>KC24010</t>
  </si>
  <si>
    <t>KC30010</t>
  </si>
  <si>
    <t>KC34020</t>
  </si>
  <si>
    <t>KC40020</t>
  </si>
  <si>
    <t>KC50020</t>
  </si>
  <si>
    <t>KC60020</t>
  </si>
  <si>
    <t>KC80020</t>
  </si>
  <si>
    <t>TH24020</t>
  </si>
  <si>
    <t>TH54020</t>
  </si>
  <si>
    <t>TS24020</t>
  </si>
  <si>
    <t>TS54020</t>
  </si>
  <si>
    <t>D 02050</t>
  </si>
  <si>
    <t>D 02100</t>
  </si>
  <si>
    <t>D 03050</t>
  </si>
  <si>
    <t>D 03100</t>
  </si>
  <si>
    <t>D 04050</t>
  </si>
  <si>
    <t>D 04100</t>
  </si>
  <si>
    <t>D 05050</t>
  </si>
  <si>
    <t>D 05100</t>
  </si>
  <si>
    <t>D 06050</t>
  </si>
  <si>
    <t>D 06100</t>
  </si>
  <si>
    <t>D 08050</t>
  </si>
  <si>
    <t>D 08100</t>
  </si>
  <si>
    <t>D 10050</t>
  </si>
  <si>
    <t>D 10100</t>
  </si>
  <si>
    <t>D 12050</t>
  </si>
  <si>
    <t>D 12100</t>
  </si>
  <si>
    <t>D 14050</t>
  </si>
  <si>
    <t>D 14100</t>
  </si>
  <si>
    <t>D 18050</t>
  </si>
  <si>
    <t>D 18100</t>
  </si>
  <si>
    <t>D 22050</t>
  </si>
  <si>
    <t>D 22100</t>
  </si>
  <si>
    <t>D 26050</t>
  </si>
  <si>
    <t>D 26100</t>
  </si>
  <si>
    <t>Effective April 25th,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</si>
</sst>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1"/>
    <xf numFmtId="44" fontId="0" fillId="0" borderId="0" xfId="0" applyNumberFormat="1"/>
    <xf numFmtId="16" fontId="0" fillId="0" borderId="0" xfId="0" applyNumberFormat="1"/>
    <xf numFmtId="44" fontId="0" fillId="0" borderId="0" xfId="2" applyFont="1"/>
    <xf numFmtId="4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0" fontId="5" fillId="0" borderId="0" xfId="0" applyFont="1"/>
    <xf numFmtId="0" fontId="5" fillId="0" borderId="0" xfId="2" applyNumberFormat="1" applyFont="1" applyFill="1" applyBorder="1"/>
    <xf numFmtId="0" fontId="0" fillId="0" borderId="0" xfId="0"/>
    <xf numFmtId="0" fontId="0" fillId="0" borderId="0" xfId="0" applyAlignment="1">
      <alignment horizontal="center"/>
    </xf>
  </cellXfs>
  <cellStyles count="3">
    <cellStyle name="Currency" xfId="2" builtinId="4"/>
    <cellStyle name="Input" xfId="1" builtinId="20"/>
    <cellStyle name="Normal" xfId="0" builtinId="0"/>
  </cellStyles>
  <dxfs count="7"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164" formatCode="&quot;$&quot;#,##0.00"/>
    </dxf>
    <dxf>
      <numFmt numFmtId="35" formatCode="_(* #,##0.00_);_(* \(#,##0.00\);_(* &quot;-&quot;??_);_(@_)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A1B6FE0-9D4E-4FB0-B0CA-A8BE3811D4D0}" name="Table8" displayName="Table8" ref="A5:F175" totalsRowShown="0" headerRowDxfId="6">
  <autoFilter ref="A5:F175" xr:uid="{DA1B6FE0-9D4E-4FB0-B0CA-A8BE3811D4D0}"/>
  <tableColumns count="6">
    <tableColumn id="1" xr3:uid="{D4CF5572-FF44-4E1F-9A7E-843BA91AA81C}" name="Type"/>
    <tableColumn id="2" xr3:uid="{9E2409C9-FDF0-422F-9033-AF2F53A58E70}" name="Specification"/>
    <tableColumn id="3" xr3:uid="{03187D70-A2A8-4040-9C41-B4246F8AA98E}" name="NOM"/>
    <tableColumn id="4" xr3:uid="{E5826686-9AC6-4AE2-8BB0-0165475D7732}" name="O.D."/>
    <tableColumn id="5" xr3:uid="{C12D0C41-FE61-42EC-B269-0B1A51269AF2}" name="Price/ft" dataDxfId="5"/>
    <tableColumn id="6" xr3:uid="{680C3C9C-8183-4262-8086-AE9A0309BEB5}" name="Invoice" dataDxfId="4">
      <calculatedColumnFormula>IFERROR(Table8[[#This Row],[Price/ft]]*$B$3,0)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B13977-B1E4-4C1C-BD3B-38EF52E8D9EE}" name="Table1" displayName="Table1" ref="A5:D29" totalsRowShown="0">
  <autoFilter ref="A5:D29" xr:uid="{39B13977-B1E4-4C1C-BD3B-38EF52E8D9EE}"/>
  <tableColumns count="4">
    <tableColumn id="1" xr3:uid="{E0A773CA-83D1-4A2E-B8E2-13ADFFF232DC}" name="Coil Length"/>
    <tableColumn id="2" xr3:uid="{809D8C7D-B893-404F-95DB-8BED736043C9}" name="O.D. Sizes"/>
    <tableColumn id="3" xr3:uid="{400237B3-81E4-4323-9AC7-646591AC3422}" name="Price/Coil" dataDxfId="3"/>
    <tableColumn id="4" xr3:uid="{CD2047FA-7281-43A9-B03E-835023477E68}" name="Invoice" dataDxfId="2">
      <calculatedColumnFormula>IFERROR(Table1[[#This Row],[Price/Coil]]*$B$3,0)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38ECC1-DE90-4D63-9CAA-C05AFE86BE3D}" name="Table9" displayName="Table9" ref="A6:D8" totalsRowShown="0">
  <autoFilter ref="A6:D8" xr:uid="{6A38ECC1-DE90-4D63-9CAA-C05AFE86BE3D}"/>
  <tableColumns count="4">
    <tableColumn id="1" xr3:uid="{5248D60A-D756-407F-BBD1-A3360588333E}" name="O.D."/>
    <tableColumn id="2" xr3:uid="{288F5012-3E85-4106-A886-1AE65713D48F}" name="Wall"/>
    <tableColumn id="3" xr3:uid="{19FEBCEA-A81F-4534-9DFA-0B079FEC0855}" name="Price/ft" dataDxfId="1">
      <calculatedColumnFormula>#REF!</calculatedColumnFormula>
    </tableColumn>
    <tableColumn id="4" xr3:uid="{B6084080-2733-4BE2-B706-FF034084981F}" name="Invoice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646954A-A22A-4FB9-A4CC-76EEE95E42FE}" name="Table911" displayName="Table911" ref="A11:D13" totalsRowShown="0">
  <autoFilter ref="A11:D13" xr:uid="{C646954A-A22A-4FB9-A4CC-76EEE95E42FE}"/>
  <tableColumns count="4">
    <tableColumn id="1" xr3:uid="{551B4DF5-F449-4625-9EF6-48C4F6ED54AF}" name="O.D."/>
    <tableColumn id="2" xr3:uid="{F104C217-28A6-4373-9A50-AF83AD5D9230}" name="Wall"/>
    <tableColumn id="3" xr3:uid="{CCA2A1E0-7AA5-48E2-9667-971CFCF268D4}" name="Price/ft"/>
    <tableColumn id="4" xr3:uid="{6FD37599-506E-4E09-89B2-0E190B2099A2}" name="Invoice" dataCellStyle="Currenc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1F7F52-21D6-4241-B2AC-EFD935F21D0B}" name="Copper_Tube" displayName="Copper_Tube" ref="A1:C156" totalsRowShown="0">
  <autoFilter ref="A1:C156" xr:uid="{7E1F7F52-21D6-4241-B2AC-EFD935F21D0B}"/>
  <tableColumns count="3">
    <tableColumn id="1" xr3:uid="{DB34D373-3A81-49B1-9911-C41CBA685DB3}" name="Part Nbr"/>
    <tableColumn id="2" xr3:uid="{9910AAD9-4608-428D-ABA1-6557F464FE2A}" name="List Price" dataDxfId="0"/>
    <tableColumn id="3" xr3:uid="{CF93EF8D-A3BF-4847-BD68-F658869CC600}" name="Index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D70E-16C6-4A9C-93B4-9C0285DC1972}">
  <dimension ref="A1:F175"/>
  <sheetViews>
    <sheetView tabSelected="1" workbookViewId="0">
      <pane ySplit="5" topLeftCell="A150" activePane="bottomLeft" state="frozen"/>
      <selection pane="bottomLeft" sqref="A1:C1"/>
    </sheetView>
  </sheetViews>
  <sheetFormatPr defaultRowHeight="15" x14ac:dyDescent="0.25"/>
  <cols>
    <col min="1" max="1" width="9.42578125" bestFit="1" customWidth="1"/>
    <col min="2" max="2" width="14.7109375" bestFit="1" customWidth="1"/>
    <col min="3" max="3" width="18.28515625" customWidth="1"/>
    <col min="5" max="5" width="9.85546875" style="5" customWidth="1"/>
    <col min="6" max="6" width="14.7109375" style="9" bestFit="1" customWidth="1"/>
  </cols>
  <sheetData>
    <row r="1" spans="1:6" x14ac:dyDescent="0.25">
      <c r="A1" s="12" t="s">
        <v>0</v>
      </c>
      <c r="B1" s="12"/>
      <c r="C1" s="12"/>
      <c r="D1" s="6"/>
      <c r="E1" s="7"/>
      <c r="F1" s="8" t="s">
        <v>216</v>
      </c>
    </row>
    <row r="2" spans="1:6" x14ac:dyDescent="0.25">
      <c r="A2" s="12" t="s">
        <v>51</v>
      </c>
      <c r="B2" s="12"/>
      <c r="C2" s="12"/>
      <c r="E2"/>
    </row>
    <row r="3" spans="1:6" x14ac:dyDescent="0.25">
      <c r="A3" t="s">
        <v>53</v>
      </c>
      <c r="B3" s="1">
        <v>1</v>
      </c>
      <c r="E3"/>
    </row>
    <row r="4" spans="1:6" x14ac:dyDescent="0.25">
      <c r="E4"/>
    </row>
    <row r="5" spans="1:6" x14ac:dyDescent="0.25">
      <c r="A5" t="s">
        <v>46</v>
      </c>
      <c r="B5" t="s">
        <v>47</v>
      </c>
      <c r="C5" t="s">
        <v>4</v>
      </c>
      <c r="D5" t="s">
        <v>5</v>
      </c>
      <c r="E5" t="s">
        <v>49</v>
      </c>
      <c r="F5" s="9" t="s">
        <v>50</v>
      </c>
    </row>
    <row r="6" spans="1:6" x14ac:dyDescent="0.25">
      <c r="A6" t="s">
        <v>1</v>
      </c>
      <c r="B6" t="s">
        <v>45</v>
      </c>
      <c r="C6" t="s">
        <v>6</v>
      </c>
      <c r="D6" t="s">
        <v>7</v>
      </c>
      <c r="F6" s="9">
        <f>IFERROR(Table8[[#This Row],[Price/ft]]*$B$3,0)</f>
        <v>0</v>
      </c>
    </row>
    <row r="7" spans="1:6" x14ac:dyDescent="0.25">
      <c r="A7" t="s">
        <v>1</v>
      </c>
      <c r="B7" t="s">
        <v>45</v>
      </c>
      <c r="C7" t="s">
        <v>7</v>
      </c>
      <c r="D7" t="s">
        <v>8</v>
      </c>
      <c r="E7" s="5">
        <f>'Copper Tube'!B2</f>
        <v>3.76</v>
      </c>
      <c r="F7" s="9">
        <f>IFERROR(Table8[[#This Row],[Price/ft]]*$B$3,0)</f>
        <v>3.76</v>
      </c>
    </row>
    <row r="8" spans="1:6" x14ac:dyDescent="0.25">
      <c r="A8" t="s">
        <v>1</v>
      </c>
      <c r="B8" t="s">
        <v>45</v>
      </c>
      <c r="C8" t="s">
        <v>8</v>
      </c>
      <c r="D8" t="s">
        <v>9</v>
      </c>
      <c r="E8" s="5">
        <f>'Copper Tube'!B3</f>
        <v>6.75</v>
      </c>
      <c r="F8" s="9">
        <f>IFERROR(Table8[[#This Row],[Price/ft]]*$B$3,0)</f>
        <v>6.75</v>
      </c>
    </row>
    <row r="9" spans="1:6" x14ac:dyDescent="0.25">
      <c r="A9" t="s">
        <v>1</v>
      </c>
      <c r="B9" t="s">
        <v>45</v>
      </c>
      <c r="C9" t="s">
        <v>9</v>
      </c>
      <c r="D9" t="s">
        <v>10</v>
      </c>
      <c r="E9" s="5">
        <f>'Copper Tube'!B4</f>
        <v>7.92</v>
      </c>
      <c r="F9" s="9">
        <f>IFERROR(Table8[[#This Row],[Price/ft]]*$B$3,0)</f>
        <v>7.92</v>
      </c>
    </row>
    <row r="10" spans="1:6" x14ac:dyDescent="0.25">
      <c r="A10" t="s">
        <v>1</v>
      </c>
      <c r="B10" t="s">
        <v>45</v>
      </c>
      <c r="C10" t="s">
        <v>10</v>
      </c>
      <c r="D10" t="s">
        <v>11</v>
      </c>
      <c r="E10" s="5">
        <f>'Copper Tube'!B5</f>
        <v>9.75</v>
      </c>
      <c r="F10" s="9">
        <f>IFERROR(Table8[[#This Row],[Price/ft]]*$B$3,0)</f>
        <v>9.75</v>
      </c>
    </row>
    <row r="11" spans="1:6" x14ac:dyDescent="0.25">
      <c r="A11" t="s">
        <v>1</v>
      </c>
      <c r="B11" t="s">
        <v>45</v>
      </c>
      <c r="C11" t="s">
        <v>11</v>
      </c>
      <c r="D11" t="s">
        <v>12</v>
      </c>
      <c r="E11" s="5">
        <f>'Copper Tube'!B6</f>
        <v>14.48</v>
      </c>
      <c r="F11" s="9">
        <f>IFERROR(Table8[[#This Row],[Price/ft]]*$B$3,0)</f>
        <v>14.48</v>
      </c>
    </row>
    <row r="12" spans="1:6" x14ac:dyDescent="0.25">
      <c r="A12" t="s">
        <v>1</v>
      </c>
      <c r="B12" t="s">
        <v>45</v>
      </c>
      <c r="C12" t="s">
        <v>13</v>
      </c>
      <c r="D12" t="s">
        <v>14</v>
      </c>
      <c r="E12" s="5">
        <f>'Copper Tube'!B7</f>
        <v>18.829999999999998</v>
      </c>
      <c r="F12" s="9">
        <f>IFERROR(Table8[[#This Row],[Price/ft]]*$B$3,0)</f>
        <v>18.829999999999998</v>
      </c>
    </row>
    <row r="13" spans="1:6" x14ac:dyDescent="0.25">
      <c r="A13" t="s">
        <v>1</v>
      </c>
      <c r="B13" t="s">
        <v>45</v>
      </c>
      <c r="C13" t="s">
        <v>15</v>
      </c>
      <c r="D13" t="s">
        <v>16</v>
      </c>
      <c r="E13" s="5">
        <f>'Copper Tube'!B8</f>
        <v>23.64</v>
      </c>
      <c r="F13" s="9">
        <f>IFERROR(Table8[[#This Row],[Price/ft]]*$B$3,0)</f>
        <v>23.64</v>
      </c>
    </row>
    <row r="14" spans="1:6" x14ac:dyDescent="0.25">
      <c r="A14" t="s">
        <v>1</v>
      </c>
      <c r="B14" t="s">
        <v>45</v>
      </c>
      <c r="C14" t="s">
        <v>17</v>
      </c>
      <c r="D14" t="s">
        <v>18</v>
      </c>
      <c r="E14" s="5">
        <f>'Copper Tube'!B9</f>
        <v>31.19</v>
      </c>
      <c r="F14" s="9">
        <f>IFERROR(Table8[[#This Row],[Price/ft]]*$B$3,0)</f>
        <v>31.19</v>
      </c>
    </row>
    <row r="15" spans="1:6" x14ac:dyDescent="0.25">
      <c r="A15" t="s">
        <v>1</v>
      </c>
      <c r="B15" t="s">
        <v>45</v>
      </c>
      <c r="C15" t="s">
        <v>19</v>
      </c>
      <c r="D15" t="s">
        <v>20</v>
      </c>
      <c r="E15" s="5">
        <f>'Copper Tube'!B10</f>
        <v>46.43</v>
      </c>
      <c r="F15" s="9">
        <f>IFERROR(Table8[[#This Row],[Price/ft]]*$B$3,0)</f>
        <v>46.43</v>
      </c>
    </row>
    <row r="16" spans="1:6" x14ac:dyDescent="0.25">
      <c r="A16" t="s">
        <v>1</v>
      </c>
      <c r="B16" t="s">
        <v>45</v>
      </c>
      <c r="C16" t="s">
        <v>21</v>
      </c>
      <c r="D16" t="s">
        <v>22</v>
      </c>
      <c r="E16" s="5">
        <f>'Copper Tube'!B11</f>
        <v>68.25</v>
      </c>
      <c r="F16" s="9">
        <f>IFERROR(Table8[[#This Row],[Price/ft]]*$B$3,0)</f>
        <v>68.25</v>
      </c>
    </row>
    <row r="17" spans="1:6" x14ac:dyDescent="0.25">
      <c r="A17" t="s">
        <v>1</v>
      </c>
      <c r="B17" t="s">
        <v>45</v>
      </c>
      <c r="C17" t="s">
        <v>23</v>
      </c>
      <c r="D17" t="s">
        <v>24</v>
      </c>
      <c r="E17" s="5">
        <f>'Copper Tube'!B12</f>
        <v>94.2</v>
      </c>
      <c r="F17" s="9">
        <f>IFERROR(Table8[[#This Row],[Price/ft]]*$B$3,0)</f>
        <v>94.2</v>
      </c>
    </row>
    <row r="18" spans="1:6" x14ac:dyDescent="0.25">
      <c r="A18" t="s">
        <v>1</v>
      </c>
      <c r="B18" t="s">
        <v>45</v>
      </c>
      <c r="C18" t="s">
        <v>25</v>
      </c>
      <c r="D18" t="s">
        <v>26</v>
      </c>
      <c r="E18" s="5">
        <f>'Copper Tube'!B13</f>
        <v>120.5</v>
      </c>
      <c r="F18" s="9">
        <f>IFERROR(Table8[[#This Row],[Price/ft]]*$B$3,0)</f>
        <v>120.5</v>
      </c>
    </row>
    <row r="19" spans="1:6" x14ac:dyDescent="0.25">
      <c r="A19" t="s">
        <v>1</v>
      </c>
      <c r="B19" t="s">
        <v>45</v>
      </c>
      <c r="C19" t="s">
        <v>27</v>
      </c>
      <c r="D19" t="s">
        <v>28</v>
      </c>
      <c r="E19" s="5">
        <f>'Copper Tube'!B14</f>
        <v>164.12</v>
      </c>
      <c r="F19" s="9">
        <f>IFERROR(Table8[[#This Row],[Price/ft]]*$B$3,0)</f>
        <v>164.12</v>
      </c>
    </row>
    <row r="20" spans="1:6" x14ac:dyDescent="0.25">
      <c r="A20" t="s">
        <v>1</v>
      </c>
      <c r="B20" t="s">
        <v>45</v>
      </c>
      <c r="C20" t="s">
        <v>29</v>
      </c>
      <c r="D20" t="s">
        <v>30</v>
      </c>
      <c r="E20" s="5">
        <f>'Copper Tube'!B15</f>
        <v>251.09</v>
      </c>
      <c r="F20" s="9">
        <f>IFERROR(Table8[[#This Row],[Price/ft]]*$B$3,0)</f>
        <v>251.09</v>
      </c>
    </row>
    <row r="21" spans="1:6" x14ac:dyDescent="0.25">
      <c r="A21" t="s">
        <v>1</v>
      </c>
      <c r="B21" t="s">
        <v>45</v>
      </c>
      <c r="C21" t="s">
        <v>31</v>
      </c>
      <c r="D21" t="s">
        <v>32</v>
      </c>
      <c r="E21" s="5">
        <f>'Copper Tube'!B16</f>
        <v>371.94</v>
      </c>
      <c r="F21" s="9">
        <f>IFERROR(Table8[[#This Row],[Price/ft]]*$B$3,0)</f>
        <v>371.94</v>
      </c>
    </row>
    <row r="22" spans="1:6" x14ac:dyDescent="0.25">
      <c r="A22" t="s">
        <v>1</v>
      </c>
      <c r="B22" t="s">
        <v>45</v>
      </c>
      <c r="C22" t="s">
        <v>33</v>
      </c>
      <c r="D22" t="s">
        <v>34</v>
      </c>
      <c r="E22" s="5">
        <f>'Copper Tube'!B17</f>
        <v>696.38</v>
      </c>
      <c r="F22" s="9">
        <f>IFERROR(Table8[[#This Row],[Price/ft]]*$B$3,0)</f>
        <v>696.38</v>
      </c>
    </row>
    <row r="23" spans="1:6" x14ac:dyDescent="0.25">
      <c r="A23" t="s">
        <v>1</v>
      </c>
      <c r="B23" t="s">
        <v>43</v>
      </c>
      <c r="C23" t="s">
        <v>6</v>
      </c>
      <c r="D23" t="s">
        <v>7</v>
      </c>
      <c r="F23" s="9">
        <f>IFERROR(Table8[[#This Row],[Price/ft]]*$B$3,0)</f>
        <v>0</v>
      </c>
    </row>
    <row r="24" spans="1:6" x14ac:dyDescent="0.25">
      <c r="A24" t="s">
        <v>1</v>
      </c>
      <c r="B24" t="s">
        <v>43</v>
      </c>
      <c r="C24" t="s">
        <v>7</v>
      </c>
      <c r="D24" t="s">
        <v>8</v>
      </c>
      <c r="E24" s="5">
        <f>'Copper Tube'!B19</f>
        <v>3.91</v>
      </c>
      <c r="F24" s="9">
        <f>IFERROR(Table8[[#This Row],[Price/ft]]*$B$3,0)</f>
        <v>3.91</v>
      </c>
    </row>
    <row r="25" spans="1:6" x14ac:dyDescent="0.25">
      <c r="A25" t="s">
        <v>1</v>
      </c>
      <c r="B25" t="s">
        <v>43</v>
      </c>
      <c r="C25" t="s">
        <v>8</v>
      </c>
      <c r="D25" t="s">
        <v>9</v>
      </c>
      <c r="E25" s="5">
        <f>'Copper Tube'!B21</f>
        <v>7.06</v>
      </c>
      <c r="F25" s="9">
        <f>IFERROR(Table8[[#This Row],[Price/ft]]*$B$3,0)</f>
        <v>7.06</v>
      </c>
    </row>
    <row r="26" spans="1:6" x14ac:dyDescent="0.25">
      <c r="A26" t="s">
        <v>1</v>
      </c>
      <c r="B26" t="s">
        <v>43</v>
      </c>
      <c r="C26" t="s">
        <v>9</v>
      </c>
      <c r="D26" t="s">
        <v>10</v>
      </c>
      <c r="E26" s="5">
        <f>'Copper Tube'!B23</f>
        <v>8.6199999999999992</v>
      </c>
      <c r="F26" s="9">
        <f>IFERROR(Table8[[#This Row],[Price/ft]]*$B$3,0)</f>
        <v>8.6199999999999992</v>
      </c>
    </row>
    <row r="27" spans="1:6" x14ac:dyDescent="0.25">
      <c r="A27" t="s">
        <v>1</v>
      </c>
      <c r="B27" t="s">
        <v>43</v>
      </c>
      <c r="C27" t="s">
        <v>10</v>
      </c>
      <c r="D27" t="s">
        <v>11</v>
      </c>
      <c r="E27" s="5">
        <f>'Copper Tube'!B25</f>
        <v>10.65</v>
      </c>
      <c r="F27" s="9">
        <f>IFERROR(Table8[[#This Row],[Price/ft]]*$B$3,0)</f>
        <v>10.65</v>
      </c>
    </row>
    <row r="28" spans="1:6" x14ac:dyDescent="0.25">
      <c r="A28" t="s">
        <v>1</v>
      </c>
      <c r="B28" t="s">
        <v>43</v>
      </c>
      <c r="C28" t="s">
        <v>11</v>
      </c>
      <c r="D28" t="s">
        <v>12</v>
      </c>
      <c r="E28" s="5">
        <f>'Copper Tube'!B27</f>
        <v>16.07</v>
      </c>
      <c r="F28" s="9">
        <f>IFERROR(Table8[[#This Row],[Price/ft]]*$B$3,0)</f>
        <v>16.07</v>
      </c>
    </row>
    <row r="29" spans="1:6" x14ac:dyDescent="0.25">
      <c r="A29" t="s">
        <v>1</v>
      </c>
      <c r="B29" t="s">
        <v>43</v>
      </c>
      <c r="C29" t="s">
        <v>13</v>
      </c>
      <c r="D29" t="s">
        <v>14</v>
      </c>
      <c r="E29" s="5">
        <f>Copper_Tube[[#This Row],[List Price]]</f>
        <v>21.34</v>
      </c>
      <c r="F29" s="9">
        <f>IFERROR(Table8[[#This Row],[Price/ft]]*$B$3,0)</f>
        <v>21.34</v>
      </c>
    </row>
    <row r="30" spans="1:6" x14ac:dyDescent="0.25">
      <c r="A30" t="s">
        <v>1</v>
      </c>
      <c r="B30" t="s">
        <v>43</v>
      </c>
      <c r="C30" t="s">
        <v>15</v>
      </c>
      <c r="D30" t="s">
        <v>16</v>
      </c>
      <c r="E30" s="5">
        <f>'Copper Tube'!B31</f>
        <v>26.16</v>
      </c>
      <c r="F30" s="9">
        <f>IFERROR(Table8[[#This Row],[Price/ft]]*$B$3,0)</f>
        <v>26.16</v>
      </c>
    </row>
    <row r="31" spans="1:6" x14ac:dyDescent="0.25">
      <c r="A31" t="s">
        <v>1</v>
      </c>
      <c r="B31" t="s">
        <v>43</v>
      </c>
      <c r="C31" t="s">
        <v>17</v>
      </c>
      <c r="D31" t="s">
        <v>18</v>
      </c>
      <c r="E31" s="5">
        <f>'Copper Tube'!B33</f>
        <v>33.99</v>
      </c>
      <c r="F31" s="9">
        <f>IFERROR(Table8[[#This Row],[Price/ft]]*$B$3,0)</f>
        <v>33.99</v>
      </c>
    </row>
    <row r="32" spans="1:6" x14ac:dyDescent="0.25">
      <c r="A32" t="s">
        <v>1</v>
      </c>
      <c r="B32" t="s">
        <v>43</v>
      </c>
      <c r="C32" t="s">
        <v>19</v>
      </c>
      <c r="D32" t="s">
        <v>20</v>
      </c>
      <c r="E32" s="5">
        <f>'Copper Tube'!B35</f>
        <v>52.17</v>
      </c>
      <c r="F32" s="9">
        <f>IFERROR(Table8[[#This Row],[Price/ft]]*$B$3,0)</f>
        <v>52.17</v>
      </c>
    </row>
    <row r="33" spans="1:6" x14ac:dyDescent="0.25">
      <c r="A33" t="s">
        <v>1</v>
      </c>
      <c r="B33" t="s">
        <v>43</v>
      </c>
      <c r="C33" t="s">
        <v>21</v>
      </c>
      <c r="D33" t="s">
        <v>22</v>
      </c>
      <c r="F33" s="9">
        <f>IFERROR(Table8[[#This Row],[Price/ft]]*$B$3,0)</f>
        <v>0</v>
      </c>
    </row>
    <row r="34" spans="1:6" x14ac:dyDescent="0.25">
      <c r="A34" t="s">
        <v>1</v>
      </c>
      <c r="B34" t="s">
        <v>43</v>
      </c>
      <c r="C34" t="s">
        <v>23</v>
      </c>
      <c r="D34" t="s">
        <v>24</v>
      </c>
      <c r="F34" s="9">
        <f>IFERROR(Table8[[#This Row],[Price/ft]]*$B$3,0)</f>
        <v>0</v>
      </c>
    </row>
    <row r="35" spans="1:6" x14ac:dyDescent="0.25">
      <c r="A35" t="s">
        <v>1</v>
      </c>
      <c r="B35" t="s">
        <v>43</v>
      </c>
      <c r="C35" t="s">
        <v>25</v>
      </c>
      <c r="D35" t="s">
        <v>26</v>
      </c>
      <c r="F35" s="9">
        <f>IFERROR(Table8[[#This Row],[Price/ft]]*$B$3,0)</f>
        <v>0</v>
      </c>
    </row>
    <row r="36" spans="1:6" x14ac:dyDescent="0.25">
      <c r="A36" t="s">
        <v>1</v>
      </c>
      <c r="B36" t="s">
        <v>43</v>
      </c>
      <c r="C36" t="s">
        <v>27</v>
      </c>
      <c r="D36" t="s">
        <v>28</v>
      </c>
      <c r="F36" s="9">
        <f>IFERROR(Table8[[#This Row],[Price/ft]]*$B$3,0)</f>
        <v>0</v>
      </c>
    </row>
    <row r="37" spans="1:6" x14ac:dyDescent="0.25">
      <c r="A37" t="s">
        <v>1</v>
      </c>
      <c r="B37" t="s">
        <v>43</v>
      </c>
      <c r="C37" t="s">
        <v>29</v>
      </c>
      <c r="D37" t="s">
        <v>30</v>
      </c>
      <c r="F37" s="9">
        <f>IFERROR(Table8[[#This Row],[Price/ft]]*$B$3,0)</f>
        <v>0</v>
      </c>
    </row>
    <row r="38" spans="1:6" x14ac:dyDescent="0.25">
      <c r="A38" t="s">
        <v>1</v>
      </c>
      <c r="B38" t="s">
        <v>43</v>
      </c>
      <c r="C38" t="s">
        <v>31</v>
      </c>
      <c r="D38" t="s">
        <v>32</v>
      </c>
      <c r="F38" s="9">
        <f>IFERROR(Table8[[#This Row],[Price/ft]]*$B$3,0)</f>
        <v>0</v>
      </c>
    </row>
    <row r="39" spans="1:6" x14ac:dyDescent="0.25">
      <c r="A39" t="s">
        <v>1</v>
      </c>
      <c r="B39" t="s">
        <v>43</v>
      </c>
      <c r="C39" t="s">
        <v>33</v>
      </c>
      <c r="D39" t="s">
        <v>34</v>
      </c>
      <c r="F39" s="9">
        <f>IFERROR(Table8[[#This Row],[Price/ft]]*$B$3,0)</f>
        <v>0</v>
      </c>
    </row>
    <row r="40" spans="1:6" x14ac:dyDescent="0.25">
      <c r="A40" t="s">
        <v>1</v>
      </c>
      <c r="B40" t="s">
        <v>44</v>
      </c>
      <c r="C40" t="s">
        <v>6</v>
      </c>
      <c r="D40" t="s">
        <v>7</v>
      </c>
      <c r="F40" s="9">
        <f>IFERROR(Table8[[#This Row],[Price/ft]]*$B$3,0)</f>
        <v>0</v>
      </c>
    </row>
    <row r="41" spans="1:6" x14ac:dyDescent="0.25">
      <c r="A41" t="s">
        <v>1</v>
      </c>
      <c r="B41" t="s">
        <v>44</v>
      </c>
      <c r="C41" t="s">
        <v>7</v>
      </c>
      <c r="D41" t="s">
        <v>8</v>
      </c>
      <c r="E41" s="5">
        <f>'Copper Tube'!B18</f>
        <v>4.76</v>
      </c>
      <c r="F41" s="9">
        <f>IFERROR(Table8[[#This Row],[Price/ft]]*$B$3,0)</f>
        <v>4.76</v>
      </c>
    </row>
    <row r="42" spans="1:6" x14ac:dyDescent="0.25">
      <c r="A42" t="s">
        <v>1</v>
      </c>
      <c r="B42" t="s">
        <v>44</v>
      </c>
      <c r="C42" t="s">
        <v>8</v>
      </c>
      <c r="D42" t="s">
        <v>9</v>
      </c>
      <c r="E42" s="5">
        <f>'Copper Tube'!B20</f>
        <v>7.96</v>
      </c>
      <c r="F42" s="9">
        <f>IFERROR(Table8[[#This Row],[Price/ft]]*$B$3,0)</f>
        <v>7.96</v>
      </c>
    </row>
    <row r="43" spans="1:6" x14ac:dyDescent="0.25">
      <c r="A43" t="s">
        <v>1</v>
      </c>
      <c r="B43" t="s">
        <v>44</v>
      </c>
      <c r="C43" t="s">
        <v>9</v>
      </c>
      <c r="D43" t="s">
        <v>10</v>
      </c>
      <c r="E43" s="5">
        <f>'Copper Tube'!B22</f>
        <v>10.02</v>
      </c>
      <c r="F43" s="9">
        <f>IFERROR(Table8[[#This Row],[Price/ft]]*$B$3,0)</f>
        <v>10.02</v>
      </c>
    </row>
    <row r="44" spans="1:6" x14ac:dyDescent="0.25">
      <c r="A44" t="s">
        <v>1</v>
      </c>
      <c r="B44" t="s">
        <v>44</v>
      </c>
      <c r="C44" t="s">
        <v>10</v>
      </c>
      <c r="D44" t="s">
        <v>11</v>
      </c>
      <c r="E44" s="5">
        <f>'Copper Tube'!B24</f>
        <v>11.93</v>
      </c>
      <c r="F44" s="9">
        <f>IFERROR(Table8[[#This Row],[Price/ft]]*$B$3,0)</f>
        <v>11.93</v>
      </c>
    </row>
    <row r="45" spans="1:6" x14ac:dyDescent="0.25">
      <c r="A45" t="s">
        <v>1</v>
      </c>
      <c r="B45" t="s">
        <v>44</v>
      </c>
      <c r="C45" t="s">
        <v>11</v>
      </c>
      <c r="D45" t="s">
        <v>12</v>
      </c>
      <c r="E45" s="5">
        <f>'Copper Tube'!B26</f>
        <v>18.47</v>
      </c>
      <c r="F45" s="9">
        <f>IFERROR(Table8[[#This Row],[Price/ft]]*$B$3,0)</f>
        <v>18.47</v>
      </c>
    </row>
    <row r="46" spans="1:6" x14ac:dyDescent="0.25">
      <c r="A46" t="s">
        <v>1</v>
      </c>
      <c r="B46" t="s">
        <v>44</v>
      </c>
      <c r="C46" t="s">
        <v>13</v>
      </c>
      <c r="D46" t="s">
        <v>14</v>
      </c>
      <c r="E46" s="5">
        <f>'Copper Tube'!B28</f>
        <v>24.42</v>
      </c>
      <c r="F46" s="9">
        <f>IFERROR(Table8[[#This Row],[Price/ft]]*$B$3,0)</f>
        <v>24.42</v>
      </c>
    </row>
    <row r="47" spans="1:6" x14ac:dyDescent="0.25">
      <c r="A47" t="s">
        <v>1</v>
      </c>
      <c r="B47" t="s">
        <v>44</v>
      </c>
      <c r="C47" t="s">
        <v>15</v>
      </c>
      <c r="D47" t="s">
        <v>16</v>
      </c>
      <c r="E47" s="5">
        <f>'Copper Tube'!B30</f>
        <v>29.02</v>
      </c>
      <c r="F47" s="9">
        <f>IFERROR(Table8[[#This Row],[Price/ft]]*$B$3,0)</f>
        <v>29.02</v>
      </c>
    </row>
    <row r="48" spans="1:6" x14ac:dyDescent="0.25">
      <c r="A48" t="s">
        <v>1</v>
      </c>
      <c r="B48" t="s">
        <v>44</v>
      </c>
      <c r="C48" t="s">
        <v>17</v>
      </c>
      <c r="D48" t="s">
        <v>18</v>
      </c>
      <c r="E48" s="5">
        <f>'Copper Tube'!B32</f>
        <v>40.299999999999997</v>
      </c>
      <c r="F48" s="9">
        <f>IFERROR(Table8[[#This Row],[Price/ft]]*$B$3,0)</f>
        <v>40.299999999999997</v>
      </c>
    </row>
    <row r="49" spans="1:6" x14ac:dyDescent="0.25">
      <c r="A49" t="s">
        <v>1</v>
      </c>
      <c r="B49" t="s">
        <v>44</v>
      </c>
      <c r="C49" t="s">
        <v>19</v>
      </c>
      <c r="D49" t="s">
        <v>20</v>
      </c>
      <c r="E49" s="5">
        <f>'Copper Tube'!B34</f>
        <v>62.03</v>
      </c>
      <c r="F49" s="9">
        <f>IFERROR(Table8[[#This Row],[Price/ft]]*$B$3,0)</f>
        <v>62.03</v>
      </c>
    </row>
    <row r="50" spans="1:6" x14ac:dyDescent="0.25">
      <c r="A50" t="s">
        <v>1</v>
      </c>
      <c r="B50" t="s">
        <v>44</v>
      </c>
      <c r="C50" t="s">
        <v>21</v>
      </c>
      <c r="D50" t="s">
        <v>22</v>
      </c>
      <c r="E50" s="5">
        <f>'Copper Tube'!B36</f>
        <v>92.62</v>
      </c>
      <c r="F50" s="9">
        <f>IFERROR(Table8[[#This Row],[Price/ft]]*$B$3,0)</f>
        <v>92.62</v>
      </c>
    </row>
    <row r="51" spans="1:6" x14ac:dyDescent="0.25">
      <c r="A51" t="s">
        <v>1</v>
      </c>
      <c r="B51" t="s">
        <v>44</v>
      </c>
      <c r="C51" t="s">
        <v>23</v>
      </c>
      <c r="D51" t="s">
        <v>24</v>
      </c>
      <c r="E51" s="5">
        <f>'Copper Tube'!B37</f>
        <v>128.87</v>
      </c>
      <c r="F51" s="9">
        <f>IFERROR(Table8[[#This Row],[Price/ft]]*$B$3,0)</f>
        <v>128.87</v>
      </c>
    </row>
    <row r="52" spans="1:6" x14ac:dyDescent="0.25">
      <c r="A52" t="s">
        <v>1</v>
      </c>
      <c r="B52" t="s">
        <v>44</v>
      </c>
      <c r="C52" t="s">
        <v>25</v>
      </c>
      <c r="D52" t="s">
        <v>26</v>
      </c>
      <c r="F52" s="9">
        <f>IFERROR(Table8[[#This Row],[Price/ft]]*$B$3,0)</f>
        <v>0</v>
      </c>
    </row>
    <row r="53" spans="1:6" x14ac:dyDescent="0.25">
      <c r="A53" t="s">
        <v>1</v>
      </c>
      <c r="B53" t="s">
        <v>44</v>
      </c>
      <c r="C53" t="s">
        <v>27</v>
      </c>
      <c r="D53" t="s">
        <v>28</v>
      </c>
      <c r="F53" s="9">
        <f>IFERROR(Table8[[#This Row],[Price/ft]]*$B$3,0)</f>
        <v>0</v>
      </c>
    </row>
    <row r="54" spans="1:6" x14ac:dyDescent="0.25">
      <c r="A54" t="s">
        <v>1</v>
      </c>
      <c r="B54" t="s">
        <v>44</v>
      </c>
      <c r="C54" t="s">
        <v>29</v>
      </c>
      <c r="D54" t="s">
        <v>30</v>
      </c>
      <c r="F54" s="9">
        <f>IFERROR(Table8[[#This Row],[Price/ft]]*$B$3,0)</f>
        <v>0</v>
      </c>
    </row>
    <row r="55" spans="1:6" x14ac:dyDescent="0.25">
      <c r="A55" t="s">
        <v>1</v>
      </c>
      <c r="B55" t="s">
        <v>44</v>
      </c>
      <c r="C55" t="s">
        <v>31</v>
      </c>
      <c r="D55" t="s">
        <v>32</v>
      </c>
      <c r="F55" s="9">
        <f>IFERROR(Table8[[#This Row],[Price/ft]]*$B$3,0)</f>
        <v>0</v>
      </c>
    </row>
    <row r="56" spans="1:6" x14ac:dyDescent="0.25">
      <c r="A56" t="s">
        <v>1</v>
      </c>
      <c r="B56" t="s">
        <v>44</v>
      </c>
      <c r="C56" t="s">
        <v>33</v>
      </c>
      <c r="D56" t="s">
        <v>34</v>
      </c>
      <c r="F56" s="9">
        <f>IFERROR(Table8[[#This Row],[Price/ft]]*$B$3,0)</f>
        <v>0</v>
      </c>
    </row>
    <row r="57" spans="1:6" x14ac:dyDescent="0.25">
      <c r="A57" t="s">
        <v>2</v>
      </c>
      <c r="B57" t="s">
        <v>45</v>
      </c>
      <c r="C57" t="s">
        <v>6</v>
      </c>
      <c r="D57" t="s">
        <v>7</v>
      </c>
      <c r="F57" s="9">
        <f>IFERROR(Table8[[#This Row],[Price/ft]]*$B$3,0)</f>
        <v>0</v>
      </c>
    </row>
    <row r="58" spans="1:6" x14ac:dyDescent="0.25">
      <c r="A58" t="s">
        <v>2</v>
      </c>
      <c r="B58" t="s">
        <v>45</v>
      </c>
      <c r="C58" t="s">
        <v>7</v>
      </c>
      <c r="D58" t="s">
        <v>8</v>
      </c>
      <c r="E58" s="5">
        <f>'Copper Tube'!B38</f>
        <v>3.3</v>
      </c>
      <c r="F58" s="9">
        <f>IFERROR(Table8[[#This Row],[Price/ft]]*$B$3,0)</f>
        <v>3.3</v>
      </c>
    </row>
    <row r="59" spans="1:6" x14ac:dyDescent="0.25">
      <c r="A59" t="s">
        <v>2</v>
      </c>
      <c r="B59" t="s">
        <v>45</v>
      </c>
      <c r="C59" t="s">
        <v>8</v>
      </c>
      <c r="D59" t="s">
        <v>9</v>
      </c>
      <c r="E59" s="5">
        <f>'Copper Tube'!B39</f>
        <v>4.83</v>
      </c>
      <c r="F59" s="9">
        <f>IFERROR(Table8[[#This Row],[Price/ft]]*$B$3,0)</f>
        <v>4.83</v>
      </c>
    </row>
    <row r="60" spans="1:6" x14ac:dyDescent="0.25">
      <c r="A60" t="s">
        <v>2</v>
      </c>
      <c r="B60" t="s">
        <v>45</v>
      </c>
      <c r="C60" t="s">
        <v>9</v>
      </c>
      <c r="D60" t="s">
        <v>10</v>
      </c>
      <c r="E60" s="5">
        <f>'Copper Tube'!B40</f>
        <v>5.89</v>
      </c>
      <c r="F60" s="9">
        <f>IFERROR(Table8[[#This Row],[Price/ft]]*$B$3,0)</f>
        <v>5.89</v>
      </c>
    </row>
    <row r="61" spans="1:6" x14ac:dyDescent="0.25">
      <c r="A61" t="s">
        <v>2</v>
      </c>
      <c r="B61" t="s">
        <v>45</v>
      </c>
      <c r="C61" t="s">
        <v>10</v>
      </c>
      <c r="D61" t="s">
        <v>11</v>
      </c>
      <c r="E61" s="5">
        <f>'Copper Tube'!B41</f>
        <v>8.4700000000000006</v>
      </c>
      <c r="F61" s="9">
        <f>IFERROR(Table8[[#This Row],[Price/ft]]*$B$3,0)</f>
        <v>8.4700000000000006</v>
      </c>
    </row>
    <row r="62" spans="1:6" x14ac:dyDescent="0.25">
      <c r="A62" t="s">
        <v>2</v>
      </c>
      <c r="B62" t="s">
        <v>45</v>
      </c>
      <c r="C62" t="s">
        <v>11</v>
      </c>
      <c r="D62" t="s">
        <v>12</v>
      </c>
      <c r="E62" s="5">
        <f>'Copper Tube'!B42</f>
        <v>9.61</v>
      </c>
      <c r="F62" s="9">
        <f>IFERROR(Table8[[#This Row],[Price/ft]]*$B$3,0)</f>
        <v>9.61</v>
      </c>
    </row>
    <row r="63" spans="1:6" x14ac:dyDescent="0.25">
      <c r="A63" t="s">
        <v>2</v>
      </c>
      <c r="B63" t="s">
        <v>45</v>
      </c>
      <c r="C63" t="s">
        <v>13</v>
      </c>
      <c r="D63" t="s">
        <v>14</v>
      </c>
      <c r="E63" s="5">
        <f>'Copper Tube'!B43</f>
        <v>14.09</v>
      </c>
      <c r="F63" s="9">
        <f>IFERROR(Table8[[#This Row],[Price/ft]]*$B$3,0)</f>
        <v>14.09</v>
      </c>
    </row>
    <row r="64" spans="1:6" x14ac:dyDescent="0.25">
      <c r="A64" t="s">
        <v>2</v>
      </c>
      <c r="B64" t="s">
        <v>45</v>
      </c>
      <c r="C64" t="s">
        <v>15</v>
      </c>
      <c r="D64" t="s">
        <v>16</v>
      </c>
      <c r="E64" s="5">
        <f>'Copper Tube'!B44</f>
        <v>19.5</v>
      </c>
      <c r="F64" s="9">
        <f>IFERROR(Table8[[#This Row],[Price/ft]]*$B$3,0)</f>
        <v>19.5</v>
      </c>
    </row>
    <row r="65" spans="1:6" x14ac:dyDescent="0.25">
      <c r="A65" t="s">
        <v>2</v>
      </c>
      <c r="B65" t="s">
        <v>45</v>
      </c>
      <c r="C65" t="s">
        <v>17</v>
      </c>
      <c r="D65" t="s">
        <v>18</v>
      </c>
      <c r="E65" s="5">
        <f>'Copper Tube'!B45</f>
        <v>24.82</v>
      </c>
      <c r="F65" s="9">
        <f>IFERROR(Table8[[#This Row],[Price/ft]]*$B$3,0)</f>
        <v>24.82</v>
      </c>
    </row>
    <row r="66" spans="1:6" x14ac:dyDescent="0.25">
      <c r="A66" t="s">
        <v>2</v>
      </c>
      <c r="B66" t="s">
        <v>45</v>
      </c>
      <c r="C66" t="s">
        <v>19</v>
      </c>
      <c r="D66" t="s">
        <v>20</v>
      </c>
      <c r="E66" s="5">
        <f>'Copper Tube'!B46</f>
        <v>38.83</v>
      </c>
      <c r="F66" s="9">
        <f>IFERROR(Table8[[#This Row],[Price/ft]]*$B$3,0)</f>
        <v>38.83</v>
      </c>
    </row>
    <row r="67" spans="1:6" x14ac:dyDescent="0.25">
      <c r="A67" t="s">
        <v>2</v>
      </c>
      <c r="B67" t="s">
        <v>45</v>
      </c>
      <c r="C67" t="s">
        <v>21</v>
      </c>
      <c r="D67" t="s">
        <v>22</v>
      </c>
      <c r="E67" s="5">
        <f>'Copper Tube'!B47</f>
        <v>55.59</v>
      </c>
      <c r="F67" s="9">
        <f>IFERROR(Table8[[#This Row],[Price/ft]]*$B$3,0)</f>
        <v>55.59</v>
      </c>
    </row>
    <row r="68" spans="1:6" x14ac:dyDescent="0.25">
      <c r="A68" t="s">
        <v>2</v>
      </c>
      <c r="B68" t="s">
        <v>45</v>
      </c>
      <c r="C68" t="s">
        <v>23</v>
      </c>
      <c r="D68" t="s">
        <v>24</v>
      </c>
      <c r="E68" s="5">
        <f>'Copper Tube'!B48</f>
        <v>77.63</v>
      </c>
      <c r="F68" s="9">
        <f>IFERROR(Table8[[#This Row],[Price/ft]]*$B$3,0)</f>
        <v>77.63</v>
      </c>
    </row>
    <row r="69" spans="1:6" x14ac:dyDescent="0.25">
      <c r="A69" t="s">
        <v>2</v>
      </c>
      <c r="B69" t="s">
        <v>45</v>
      </c>
      <c r="C69" t="s">
        <v>25</v>
      </c>
      <c r="D69" t="s">
        <v>26</v>
      </c>
      <c r="E69" s="5">
        <f>'Copper Tube'!B49</f>
        <v>101.27</v>
      </c>
      <c r="F69" s="9">
        <f>IFERROR(Table8[[#This Row],[Price/ft]]*$B$3,0)</f>
        <v>101.27</v>
      </c>
    </row>
    <row r="70" spans="1:6" x14ac:dyDescent="0.25">
      <c r="A70" t="s">
        <v>2</v>
      </c>
      <c r="B70" t="s">
        <v>45</v>
      </c>
      <c r="C70" t="s">
        <v>27</v>
      </c>
      <c r="D70" t="s">
        <v>28</v>
      </c>
      <c r="E70" s="5">
        <f>'Copper Tube'!B50</f>
        <v>129.97</v>
      </c>
      <c r="F70" s="9">
        <f>IFERROR(Table8[[#This Row],[Price/ft]]*$B$3,0)</f>
        <v>129.97</v>
      </c>
    </row>
    <row r="71" spans="1:6" x14ac:dyDescent="0.25">
      <c r="A71" t="s">
        <v>2</v>
      </c>
      <c r="B71" t="s">
        <v>45</v>
      </c>
      <c r="C71" t="s">
        <v>29</v>
      </c>
      <c r="D71" t="s">
        <v>30</v>
      </c>
      <c r="E71" s="5">
        <f>'Copper Tube'!B51</f>
        <v>189.11</v>
      </c>
      <c r="F71" s="9">
        <f>IFERROR(Table8[[#This Row],[Price/ft]]*$B$3,0)</f>
        <v>189.11</v>
      </c>
    </row>
    <row r="72" spans="1:6" x14ac:dyDescent="0.25">
      <c r="A72" t="s">
        <v>2</v>
      </c>
      <c r="B72" t="s">
        <v>45</v>
      </c>
      <c r="C72" t="s">
        <v>31</v>
      </c>
      <c r="D72" t="s">
        <v>32</v>
      </c>
      <c r="E72" s="5">
        <f>'Copper Tube'!B52</f>
        <v>256.81</v>
      </c>
      <c r="F72" s="9">
        <f>IFERROR(Table8[[#This Row],[Price/ft]]*$B$3,0)</f>
        <v>256.81</v>
      </c>
    </row>
    <row r="73" spans="1:6" x14ac:dyDescent="0.25">
      <c r="A73" t="s">
        <v>2</v>
      </c>
      <c r="B73" t="s">
        <v>45</v>
      </c>
      <c r="C73" t="s">
        <v>33</v>
      </c>
      <c r="D73" t="s">
        <v>34</v>
      </c>
      <c r="E73" s="5">
        <f>'Copper Tube'!B53</f>
        <v>491.61</v>
      </c>
      <c r="F73" s="9">
        <f>IFERROR(Table8[[#This Row],[Price/ft]]*$B$3,0)</f>
        <v>491.61</v>
      </c>
    </row>
    <row r="74" spans="1:6" x14ac:dyDescent="0.25">
      <c r="A74" t="s">
        <v>2</v>
      </c>
      <c r="B74" t="s">
        <v>43</v>
      </c>
      <c r="C74" t="s">
        <v>6</v>
      </c>
      <c r="D74" t="s">
        <v>7</v>
      </c>
      <c r="F74" s="9">
        <f>IFERROR(Table8[[#This Row],[Price/ft]]*$B$3,0)</f>
        <v>0</v>
      </c>
    </row>
    <row r="75" spans="1:6" x14ac:dyDescent="0.25">
      <c r="A75" t="s">
        <v>2</v>
      </c>
      <c r="B75" t="s">
        <v>43</v>
      </c>
      <c r="C75" t="s">
        <v>7</v>
      </c>
      <c r="D75" t="s">
        <v>8</v>
      </c>
      <c r="E75" s="5">
        <f>'Copper Tube'!B55</f>
        <v>3.32</v>
      </c>
      <c r="F75" s="9">
        <f>IFERROR(Table8[[#This Row],[Price/ft]]*$B$3,0)</f>
        <v>3.32</v>
      </c>
    </row>
    <row r="76" spans="1:6" x14ac:dyDescent="0.25">
      <c r="A76" t="s">
        <v>2</v>
      </c>
      <c r="B76" t="s">
        <v>43</v>
      </c>
      <c r="C76" t="s">
        <v>8</v>
      </c>
      <c r="D76" t="s">
        <v>9</v>
      </c>
      <c r="E76" s="5">
        <f>'Copper Tube'!B57</f>
        <v>4.9400000000000004</v>
      </c>
      <c r="F76" s="9">
        <f>IFERROR(Table8[[#This Row],[Price/ft]]*$B$3,0)</f>
        <v>4.9400000000000004</v>
      </c>
    </row>
    <row r="77" spans="1:6" x14ac:dyDescent="0.25">
      <c r="A77" t="s">
        <v>2</v>
      </c>
      <c r="B77" t="s">
        <v>43</v>
      </c>
      <c r="C77" t="s">
        <v>9</v>
      </c>
      <c r="D77" t="s">
        <v>10</v>
      </c>
      <c r="E77" s="5">
        <f>'Copper Tube'!B59</f>
        <v>7.2</v>
      </c>
      <c r="F77" s="9">
        <f>IFERROR(Table8[[#This Row],[Price/ft]]*$B$3,0)</f>
        <v>7.2</v>
      </c>
    </row>
    <row r="78" spans="1:6" x14ac:dyDescent="0.25">
      <c r="A78" t="s">
        <v>2</v>
      </c>
      <c r="B78" t="s">
        <v>43</v>
      </c>
      <c r="C78" t="s">
        <v>10</v>
      </c>
      <c r="D78" t="s">
        <v>11</v>
      </c>
      <c r="E78" s="5">
        <f>'Copper Tube'!B61</f>
        <v>9.2200000000000006</v>
      </c>
      <c r="F78" s="9">
        <f>IFERROR(Table8[[#This Row],[Price/ft]]*$B$3,0)</f>
        <v>9.2200000000000006</v>
      </c>
    </row>
    <row r="79" spans="1:6" x14ac:dyDescent="0.25">
      <c r="A79" t="s">
        <v>2</v>
      </c>
      <c r="B79" t="s">
        <v>43</v>
      </c>
      <c r="C79" t="s">
        <v>11</v>
      </c>
      <c r="D79" t="s">
        <v>12</v>
      </c>
      <c r="E79" s="5">
        <f>'Copper Tube'!B63</f>
        <v>11.46</v>
      </c>
      <c r="F79" s="9">
        <f>IFERROR(Table8[[#This Row],[Price/ft]]*$B$3,0)</f>
        <v>11.46</v>
      </c>
    </row>
    <row r="80" spans="1:6" x14ac:dyDescent="0.25">
      <c r="A80" t="s">
        <v>2</v>
      </c>
      <c r="B80" t="s">
        <v>43</v>
      </c>
      <c r="C80" t="s">
        <v>13</v>
      </c>
      <c r="D80" t="s">
        <v>14</v>
      </c>
      <c r="E80" s="5">
        <f>'Copper Tube'!B65</f>
        <v>16.420000000000002</v>
      </c>
      <c r="F80" s="9">
        <f>IFERROR(Table8[[#This Row],[Price/ft]]*$B$3,0)</f>
        <v>16.420000000000002</v>
      </c>
    </row>
    <row r="81" spans="1:6" x14ac:dyDescent="0.25">
      <c r="A81" t="s">
        <v>2</v>
      </c>
      <c r="B81" t="s">
        <v>43</v>
      </c>
      <c r="C81" t="s">
        <v>15</v>
      </c>
      <c r="D81" t="s">
        <v>16</v>
      </c>
      <c r="E81" s="5">
        <f>'Copper Tube'!B67</f>
        <v>22.28</v>
      </c>
      <c r="F81" s="9">
        <f>IFERROR(Table8[[#This Row],[Price/ft]]*$B$3,0)</f>
        <v>22.28</v>
      </c>
    </row>
    <row r="82" spans="1:6" x14ac:dyDescent="0.25">
      <c r="A82" t="s">
        <v>2</v>
      </c>
      <c r="B82" t="s">
        <v>43</v>
      </c>
      <c r="C82" t="s">
        <v>17</v>
      </c>
      <c r="D82" t="s">
        <v>18</v>
      </c>
      <c r="E82" s="5">
        <f>'Copper Tube'!B69</f>
        <v>28.69</v>
      </c>
      <c r="F82" s="9">
        <f>IFERROR(Table8[[#This Row],[Price/ft]]*$B$3,0)</f>
        <v>28.69</v>
      </c>
    </row>
    <row r="83" spans="1:6" x14ac:dyDescent="0.25">
      <c r="A83" t="s">
        <v>2</v>
      </c>
      <c r="B83" t="s">
        <v>43</v>
      </c>
      <c r="C83" t="s">
        <v>19</v>
      </c>
      <c r="D83" t="s">
        <v>20</v>
      </c>
      <c r="E83" s="5">
        <f>'Copper Tube'!B71</f>
        <v>45.66</v>
      </c>
      <c r="F83" s="9">
        <f>IFERROR(Table8[[#This Row],[Price/ft]]*$B$3,0)</f>
        <v>45.66</v>
      </c>
    </row>
    <row r="84" spans="1:6" x14ac:dyDescent="0.25">
      <c r="A84" t="s">
        <v>2</v>
      </c>
      <c r="B84" t="s">
        <v>43</v>
      </c>
      <c r="C84" t="s">
        <v>21</v>
      </c>
      <c r="D84" t="s">
        <v>22</v>
      </c>
      <c r="F84" s="9">
        <f>IFERROR(Table8[[#This Row],[Price/ft]]*$B$3,0)</f>
        <v>0</v>
      </c>
    </row>
    <row r="85" spans="1:6" x14ac:dyDescent="0.25">
      <c r="A85" t="s">
        <v>2</v>
      </c>
      <c r="B85" t="s">
        <v>43</v>
      </c>
      <c r="C85" t="s">
        <v>23</v>
      </c>
      <c r="D85" t="s">
        <v>24</v>
      </c>
      <c r="F85" s="9">
        <f>IFERROR(Table8[[#This Row],[Price/ft]]*$B$3,0)</f>
        <v>0</v>
      </c>
    </row>
    <row r="86" spans="1:6" x14ac:dyDescent="0.25">
      <c r="A86" t="s">
        <v>2</v>
      </c>
      <c r="B86" t="s">
        <v>43</v>
      </c>
      <c r="C86" t="s">
        <v>25</v>
      </c>
      <c r="D86" t="s">
        <v>26</v>
      </c>
      <c r="F86" s="9">
        <f>IFERROR(Table8[[#This Row],[Price/ft]]*$B$3,0)</f>
        <v>0</v>
      </c>
    </row>
    <row r="87" spans="1:6" x14ac:dyDescent="0.25">
      <c r="A87" t="s">
        <v>2</v>
      </c>
      <c r="B87" t="s">
        <v>43</v>
      </c>
      <c r="C87" t="s">
        <v>27</v>
      </c>
      <c r="D87" t="s">
        <v>28</v>
      </c>
      <c r="F87" s="9">
        <f>IFERROR(Table8[[#This Row],[Price/ft]]*$B$3,0)</f>
        <v>0</v>
      </c>
    </row>
    <row r="88" spans="1:6" x14ac:dyDescent="0.25">
      <c r="A88" t="s">
        <v>2</v>
      </c>
      <c r="B88" t="s">
        <v>43</v>
      </c>
      <c r="C88" t="s">
        <v>29</v>
      </c>
      <c r="D88" t="s">
        <v>30</v>
      </c>
      <c r="F88" s="9">
        <f>IFERROR(Table8[[#This Row],[Price/ft]]*$B$3,0)</f>
        <v>0</v>
      </c>
    </row>
    <row r="89" spans="1:6" x14ac:dyDescent="0.25">
      <c r="A89" t="s">
        <v>2</v>
      </c>
      <c r="B89" t="s">
        <v>43</v>
      </c>
      <c r="C89" t="s">
        <v>31</v>
      </c>
      <c r="D89" t="s">
        <v>32</v>
      </c>
      <c r="F89" s="9">
        <f>IFERROR(Table8[[#This Row],[Price/ft]]*$B$3,0)</f>
        <v>0</v>
      </c>
    </row>
    <row r="90" spans="1:6" x14ac:dyDescent="0.25">
      <c r="A90" t="s">
        <v>2</v>
      </c>
      <c r="B90" t="s">
        <v>43</v>
      </c>
      <c r="C90" t="s">
        <v>33</v>
      </c>
      <c r="D90" t="s">
        <v>34</v>
      </c>
      <c r="F90" s="9">
        <f>IFERROR(Table8[[#This Row],[Price/ft]]*$B$3,0)</f>
        <v>0</v>
      </c>
    </row>
    <row r="91" spans="1:6" x14ac:dyDescent="0.25">
      <c r="A91" t="s">
        <v>2</v>
      </c>
      <c r="B91" t="s">
        <v>44</v>
      </c>
      <c r="C91" t="s">
        <v>6</v>
      </c>
      <c r="D91" t="s">
        <v>7</v>
      </c>
      <c r="F91" s="9">
        <f>IFERROR(Table8[[#This Row],[Price/ft]]*$B$3,0)</f>
        <v>0</v>
      </c>
    </row>
    <row r="92" spans="1:6" x14ac:dyDescent="0.25">
      <c r="A92" t="s">
        <v>2</v>
      </c>
      <c r="B92" t="s">
        <v>44</v>
      </c>
      <c r="C92" t="s">
        <v>7</v>
      </c>
      <c r="D92" t="s">
        <v>8</v>
      </c>
      <c r="E92" s="5">
        <f>'Copper Tube'!B54</f>
        <v>4.26</v>
      </c>
      <c r="F92" s="9">
        <f>IFERROR(Table8[[#This Row],[Price/ft]]*$B$3,0)</f>
        <v>4.26</v>
      </c>
    </row>
    <row r="93" spans="1:6" x14ac:dyDescent="0.25">
      <c r="A93" t="s">
        <v>2</v>
      </c>
      <c r="B93" t="s">
        <v>44</v>
      </c>
      <c r="C93" t="s">
        <v>8</v>
      </c>
      <c r="D93" t="s">
        <v>9</v>
      </c>
      <c r="E93" s="5">
        <f>'Copper Tube'!B56</f>
        <v>6.64</v>
      </c>
      <c r="F93" s="9">
        <f>IFERROR(Table8[[#This Row],[Price/ft]]*$B$3,0)</f>
        <v>6.64</v>
      </c>
    </row>
    <row r="94" spans="1:6" x14ac:dyDescent="0.25">
      <c r="A94" t="s">
        <v>2</v>
      </c>
      <c r="B94" t="s">
        <v>44</v>
      </c>
      <c r="C94" t="s">
        <v>9</v>
      </c>
      <c r="D94" t="s">
        <v>10</v>
      </c>
      <c r="E94" s="5">
        <f>'Copper Tube'!B58</f>
        <v>8.83</v>
      </c>
      <c r="F94" s="9">
        <f>IFERROR(Table8[[#This Row],[Price/ft]]*$B$3,0)</f>
        <v>8.83</v>
      </c>
    </row>
    <row r="95" spans="1:6" x14ac:dyDescent="0.25">
      <c r="A95" t="s">
        <v>2</v>
      </c>
      <c r="B95" t="s">
        <v>44</v>
      </c>
      <c r="C95" t="s">
        <v>10</v>
      </c>
      <c r="D95" t="s">
        <v>11</v>
      </c>
      <c r="E95" s="5">
        <f>'Copper Tube'!B60</f>
        <v>11.42</v>
      </c>
      <c r="F95" s="9">
        <f>IFERROR(Table8[[#This Row],[Price/ft]]*$B$3,0)</f>
        <v>11.42</v>
      </c>
    </row>
    <row r="96" spans="1:6" x14ac:dyDescent="0.25">
      <c r="A96" t="s">
        <v>2</v>
      </c>
      <c r="B96" t="s">
        <v>44</v>
      </c>
      <c r="C96" t="s">
        <v>11</v>
      </c>
      <c r="D96" t="s">
        <v>12</v>
      </c>
      <c r="E96" s="5">
        <f>'Copper Tube'!B62</f>
        <v>13.54</v>
      </c>
      <c r="F96" s="9">
        <f>IFERROR(Table8[[#This Row],[Price/ft]]*$B$3,0)</f>
        <v>13.54</v>
      </c>
    </row>
    <row r="97" spans="1:6" x14ac:dyDescent="0.25">
      <c r="A97" t="s">
        <v>2</v>
      </c>
      <c r="B97" t="s">
        <v>44</v>
      </c>
      <c r="C97" t="s">
        <v>13</v>
      </c>
      <c r="D97" t="s">
        <v>14</v>
      </c>
      <c r="E97" s="5">
        <f>'Copper Tube'!B64</f>
        <v>18.77</v>
      </c>
      <c r="F97" s="9">
        <f>IFERROR(Table8[[#This Row],[Price/ft]]*$B$3,0)</f>
        <v>18.77</v>
      </c>
    </row>
    <row r="98" spans="1:6" x14ac:dyDescent="0.25">
      <c r="A98" t="s">
        <v>2</v>
      </c>
      <c r="B98" t="s">
        <v>44</v>
      </c>
      <c r="C98" t="s">
        <v>15</v>
      </c>
      <c r="D98" t="s">
        <v>16</v>
      </c>
      <c r="E98" s="5">
        <f>'Copper Tube'!B66</f>
        <v>24.9</v>
      </c>
      <c r="F98" s="9">
        <f>IFERROR(Table8[[#This Row],[Price/ft]]*$B$3,0)</f>
        <v>24.9</v>
      </c>
    </row>
    <row r="99" spans="1:6" x14ac:dyDescent="0.25">
      <c r="A99" t="s">
        <v>2</v>
      </c>
      <c r="B99" t="s">
        <v>44</v>
      </c>
      <c r="C99" t="s">
        <v>17</v>
      </c>
      <c r="D99" t="s">
        <v>18</v>
      </c>
      <c r="E99" s="5">
        <f>'Copper Tube'!B68</f>
        <v>33.590000000000003</v>
      </c>
      <c r="F99" s="9">
        <f>IFERROR(Table8[[#This Row],[Price/ft]]*$B$3,0)</f>
        <v>33.590000000000003</v>
      </c>
    </row>
    <row r="100" spans="1:6" x14ac:dyDescent="0.25">
      <c r="A100" t="s">
        <v>2</v>
      </c>
      <c r="B100" t="s">
        <v>44</v>
      </c>
      <c r="C100" t="s">
        <v>19</v>
      </c>
      <c r="D100" t="s">
        <v>20</v>
      </c>
      <c r="E100" s="5">
        <f>'Copper Tube'!B70</f>
        <v>52.97</v>
      </c>
      <c r="F100" s="9">
        <f>IFERROR(Table8[[#This Row],[Price/ft]]*$B$3,0)</f>
        <v>52.97</v>
      </c>
    </row>
    <row r="101" spans="1:6" x14ac:dyDescent="0.25">
      <c r="A101" t="s">
        <v>2</v>
      </c>
      <c r="B101" t="s">
        <v>44</v>
      </c>
      <c r="C101" t="s">
        <v>21</v>
      </c>
      <c r="D101" t="s">
        <v>22</v>
      </c>
      <c r="E101" s="5">
        <f>'Copper Tube'!B72</f>
        <v>72.69</v>
      </c>
      <c r="F101" s="9">
        <f>IFERROR(Table8[[#This Row],[Price/ft]]*$B$3,0)</f>
        <v>72.69</v>
      </c>
    </row>
    <row r="102" spans="1:6" x14ac:dyDescent="0.25">
      <c r="A102" t="s">
        <v>2</v>
      </c>
      <c r="B102" t="s">
        <v>44</v>
      </c>
      <c r="C102" t="s">
        <v>23</v>
      </c>
      <c r="D102" t="s">
        <v>24</v>
      </c>
      <c r="E102" s="5">
        <f>'Copper Tube'!B73</f>
        <v>97.18</v>
      </c>
      <c r="F102" s="9">
        <f>IFERROR(Table8[[#This Row],[Price/ft]]*$B$3,0)</f>
        <v>97.18</v>
      </c>
    </row>
    <row r="103" spans="1:6" x14ac:dyDescent="0.25">
      <c r="A103" t="s">
        <v>2</v>
      </c>
      <c r="B103" t="s">
        <v>44</v>
      </c>
      <c r="C103" t="s">
        <v>25</v>
      </c>
      <c r="D103" t="s">
        <v>26</v>
      </c>
      <c r="F103" s="9">
        <f>IFERROR(Table8[[#This Row],[Price/ft]]*$B$3,0)</f>
        <v>0</v>
      </c>
    </row>
    <row r="104" spans="1:6" x14ac:dyDescent="0.25">
      <c r="A104" t="s">
        <v>2</v>
      </c>
      <c r="B104" t="s">
        <v>44</v>
      </c>
      <c r="C104" t="s">
        <v>27</v>
      </c>
      <c r="D104" t="s">
        <v>28</v>
      </c>
      <c r="F104" s="9">
        <f>IFERROR(Table8[[#This Row],[Price/ft]]*$B$3,0)</f>
        <v>0</v>
      </c>
    </row>
    <row r="105" spans="1:6" x14ac:dyDescent="0.25">
      <c r="A105" t="s">
        <v>2</v>
      </c>
      <c r="B105" t="s">
        <v>44</v>
      </c>
      <c r="C105" t="s">
        <v>29</v>
      </c>
      <c r="D105" t="s">
        <v>30</v>
      </c>
      <c r="F105" s="9">
        <f>IFERROR(Table8[[#This Row],[Price/ft]]*$B$3,0)</f>
        <v>0</v>
      </c>
    </row>
    <row r="106" spans="1:6" x14ac:dyDescent="0.25">
      <c r="A106" t="s">
        <v>2</v>
      </c>
      <c r="B106" t="s">
        <v>44</v>
      </c>
      <c r="C106" t="s">
        <v>31</v>
      </c>
      <c r="D106" t="s">
        <v>32</v>
      </c>
      <c r="F106" s="9">
        <f>IFERROR(Table8[[#This Row],[Price/ft]]*$B$3,0)</f>
        <v>0</v>
      </c>
    </row>
    <row r="107" spans="1:6" x14ac:dyDescent="0.25">
      <c r="A107" t="s">
        <v>2</v>
      </c>
      <c r="B107" t="s">
        <v>44</v>
      </c>
      <c r="C107" t="s">
        <v>33</v>
      </c>
      <c r="D107" t="s">
        <v>34</v>
      </c>
      <c r="F107" s="9">
        <f>IFERROR(Table8[[#This Row],[Price/ft]]*$B$3,0)</f>
        <v>0</v>
      </c>
    </row>
    <row r="108" spans="1:6" x14ac:dyDescent="0.25">
      <c r="A108" t="s">
        <v>3</v>
      </c>
      <c r="B108" t="s">
        <v>45</v>
      </c>
      <c r="C108" t="s">
        <v>6</v>
      </c>
      <c r="D108" t="s">
        <v>7</v>
      </c>
      <c r="F108" s="9">
        <f>IFERROR(Table8[[#This Row],[Price/ft]]*$B$3,0)</f>
        <v>0</v>
      </c>
    </row>
    <row r="109" spans="1:6" x14ac:dyDescent="0.25">
      <c r="A109" t="s">
        <v>3</v>
      </c>
      <c r="B109" t="s">
        <v>45</v>
      </c>
      <c r="C109" t="s">
        <v>7</v>
      </c>
      <c r="D109" t="s">
        <v>8</v>
      </c>
      <c r="F109" s="9">
        <f>IFERROR(Table8[[#This Row],[Price/ft]]*$B$3,0)</f>
        <v>0</v>
      </c>
    </row>
    <row r="110" spans="1:6" x14ac:dyDescent="0.25">
      <c r="A110" t="s">
        <v>3</v>
      </c>
      <c r="B110" t="s">
        <v>45</v>
      </c>
      <c r="C110" t="s">
        <v>8</v>
      </c>
      <c r="D110" t="s">
        <v>9</v>
      </c>
      <c r="E110" s="5">
        <f>'Copper Tube'!B74</f>
        <v>3.82</v>
      </c>
      <c r="F110" s="9">
        <f>IFERROR(Table8[[#This Row],[Price/ft]]*$B$3,0)</f>
        <v>3.82</v>
      </c>
    </row>
    <row r="111" spans="1:6" x14ac:dyDescent="0.25">
      <c r="A111" t="s">
        <v>3</v>
      </c>
      <c r="B111" t="s">
        <v>45</v>
      </c>
      <c r="C111" t="s">
        <v>9</v>
      </c>
      <c r="D111" t="s">
        <v>10</v>
      </c>
      <c r="E111" s="5">
        <f>'Copper Tube'!B75</f>
        <v>4.3499999999999996</v>
      </c>
      <c r="F111" s="9">
        <f>IFERROR(Table8[[#This Row],[Price/ft]]*$B$3,0)</f>
        <v>4.3499999999999996</v>
      </c>
    </row>
    <row r="112" spans="1:6" x14ac:dyDescent="0.25">
      <c r="A112" t="s">
        <v>3</v>
      </c>
      <c r="B112" t="s">
        <v>45</v>
      </c>
      <c r="C112" t="s">
        <v>10</v>
      </c>
      <c r="D112" t="s">
        <v>11</v>
      </c>
      <c r="E112" s="5">
        <f>'Copper Tube'!B76</f>
        <v>6.34</v>
      </c>
      <c r="F112" s="9">
        <f>IFERROR(Table8[[#This Row],[Price/ft]]*$B$3,0)</f>
        <v>6.34</v>
      </c>
    </row>
    <row r="113" spans="1:6" x14ac:dyDescent="0.25">
      <c r="A113" t="s">
        <v>3</v>
      </c>
      <c r="B113" t="s">
        <v>45</v>
      </c>
      <c r="C113" t="s">
        <v>11</v>
      </c>
      <c r="D113" t="s">
        <v>12</v>
      </c>
      <c r="E113" s="5">
        <f>'Copper Tube'!B77</f>
        <v>7.04</v>
      </c>
      <c r="F113" s="9">
        <f>IFERROR(Table8[[#This Row],[Price/ft]]*$B$3,0)</f>
        <v>7.04</v>
      </c>
    </row>
    <row r="114" spans="1:6" x14ac:dyDescent="0.25">
      <c r="A114" t="s">
        <v>3</v>
      </c>
      <c r="B114" t="s">
        <v>45</v>
      </c>
      <c r="C114" t="s">
        <v>13</v>
      </c>
      <c r="D114" t="s">
        <v>14</v>
      </c>
      <c r="E114" s="5">
        <f>'Copper Tube'!B78</f>
        <v>10.81</v>
      </c>
      <c r="F114" s="9">
        <f>IFERROR(Table8[[#This Row],[Price/ft]]*$B$3,0)</f>
        <v>10.81</v>
      </c>
    </row>
    <row r="115" spans="1:6" x14ac:dyDescent="0.25">
      <c r="A115" t="s">
        <v>3</v>
      </c>
      <c r="B115" t="s">
        <v>45</v>
      </c>
      <c r="C115" t="s">
        <v>15</v>
      </c>
      <c r="D115" t="s">
        <v>16</v>
      </c>
      <c r="E115" s="5">
        <f>'Copper Tube'!B79</f>
        <v>16.190000000000001</v>
      </c>
      <c r="F115" s="9">
        <f>IFERROR(Table8[[#This Row],[Price/ft]]*$B$3,0)</f>
        <v>16.190000000000001</v>
      </c>
    </row>
    <row r="116" spans="1:6" x14ac:dyDescent="0.25">
      <c r="A116" t="s">
        <v>3</v>
      </c>
      <c r="B116" t="s">
        <v>45</v>
      </c>
      <c r="C116" t="s">
        <v>17</v>
      </c>
      <c r="D116" t="s">
        <v>18</v>
      </c>
      <c r="E116" s="5">
        <f>'Copper Tube'!B80</f>
        <v>22.27</v>
      </c>
      <c r="F116" s="9">
        <f>IFERROR(Table8[[#This Row],[Price/ft]]*$B$3,0)</f>
        <v>22.27</v>
      </c>
    </row>
    <row r="117" spans="1:6" x14ac:dyDescent="0.25">
      <c r="A117" t="s">
        <v>3</v>
      </c>
      <c r="B117" t="s">
        <v>45</v>
      </c>
      <c r="C117" t="s">
        <v>19</v>
      </c>
      <c r="D117" t="s">
        <v>20</v>
      </c>
      <c r="E117" s="5">
        <f>'Copper Tube'!B81</f>
        <v>34.25</v>
      </c>
      <c r="F117" s="9">
        <f>IFERROR(Table8[[#This Row],[Price/ft]]*$B$3,0)</f>
        <v>34.25</v>
      </c>
    </row>
    <row r="118" spans="1:6" x14ac:dyDescent="0.25">
      <c r="A118" t="s">
        <v>3</v>
      </c>
      <c r="B118" t="s">
        <v>45</v>
      </c>
      <c r="C118" t="s">
        <v>21</v>
      </c>
      <c r="D118" t="s">
        <v>22</v>
      </c>
      <c r="E118" s="5">
        <f>'Copper Tube'!B82</f>
        <v>49.62</v>
      </c>
      <c r="F118" s="9">
        <f>IFERROR(Table8[[#This Row],[Price/ft]]*$B$3,0)</f>
        <v>49.62</v>
      </c>
    </row>
    <row r="119" spans="1:6" x14ac:dyDescent="0.25">
      <c r="A119" t="s">
        <v>3</v>
      </c>
      <c r="B119" t="s">
        <v>45</v>
      </c>
      <c r="C119" t="s">
        <v>23</v>
      </c>
      <c r="D119" t="s">
        <v>24</v>
      </c>
      <c r="E119" s="5">
        <f>'Copper Tube'!B83</f>
        <v>65.89</v>
      </c>
      <c r="F119" s="9">
        <f>IFERROR(Table8[[#This Row],[Price/ft]]*$B$3,0)</f>
        <v>65.89</v>
      </c>
    </row>
    <row r="120" spans="1:6" x14ac:dyDescent="0.25">
      <c r="A120" t="s">
        <v>3</v>
      </c>
      <c r="B120" t="s">
        <v>45</v>
      </c>
      <c r="C120" t="s">
        <v>25</v>
      </c>
      <c r="D120" t="s">
        <v>26</v>
      </c>
      <c r="E120" s="5">
        <f>'Copper Tube'!B84</f>
        <v>89.04</v>
      </c>
      <c r="F120" s="9">
        <f>IFERROR(Table8[[#This Row],[Price/ft]]*$B$3,0)</f>
        <v>89.04</v>
      </c>
    </row>
    <row r="121" spans="1:6" x14ac:dyDescent="0.25">
      <c r="A121" t="s">
        <v>3</v>
      </c>
      <c r="B121" t="s">
        <v>45</v>
      </c>
      <c r="C121" t="s">
        <v>27</v>
      </c>
      <c r="D121" t="s">
        <v>28</v>
      </c>
      <c r="E121" s="5">
        <f>'Copper Tube'!B85</f>
        <v>121.39</v>
      </c>
      <c r="F121" s="9">
        <f>IFERROR(Table8[[#This Row],[Price/ft]]*$B$3,0)</f>
        <v>121.39</v>
      </c>
    </row>
    <row r="122" spans="1:6" x14ac:dyDescent="0.25">
      <c r="A122" t="s">
        <v>3</v>
      </c>
      <c r="B122" t="s">
        <v>45</v>
      </c>
      <c r="C122" t="s">
        <v>29</v>
      </c>
      <c r="D122" t="s">
        <v>30</v>
      </c>
      <c r="E122" s="5">
        <f>'Copper Tube'!B86</f>
        <v>192.15</v>
      </c>
      <c r="F122" s="9">
        <f>IFERROR(Table8[[#This Row],[Price/ft]]*$B$3,0)</f>
        <v>192.15</v>
      </c>
    </row>
    <row r="123" spans="1:6" x14ac:dyDescent="0.25">
      <c r="A123" t="s">
        <v>3</v>
      </c>
      <c r="B123" t="s">
        <v>45</v>
      </c>
      <c r="C123" t="s">
        <v>31</v>
      </c>
      <c r="D123" t="s">
        <v>32</v>
      </c>
      <c r="E123" s="5">
        <f>'Copper Tube'!B87</f>
        <v>261.14</v>
      </c>
      <c r="F123" s="9">
        <f>IFERROR(Table8[[#This Row],[Price/ft]]*$B$3,0)</f>
        <v>261.14</v>
      </c>
    </row>
    <row r="124" spans="1:6" x14ac:dyDescent="0.25">
      <c r="A124" t="s">
        <v>3</v>
      </c>
      <c r="B124" t="s">
        <v>45</v>
      </c>
      <c r="C124" t="s">
        <v>33</v>
      </c>
      <c r="D124" t="s">
        <v>34</v>
      </c>
      <c r="E124" s="5">
        <f>'Copper Tube'!B88</f>
        <v>495.01</v>
      </c>
      <c r="F124" s="9">
        <f>IFERROR(Table8[[#This Row],[Price/ft]]*$B$3,0)</f>
        <v>495.01</v>
      </c>
    </row>
    <row r="125" spans="1:6" x14ac:dyDescent="0.25">
      <c r="A125" t="s">
        <v>48</v>
      </c>
      <c r="B125" t="s">
        <v>45</v>
      </c>
      <c r="C125" t="s">
        <v>6</v>
      </c>
      <c r="D125" t="s">
        <v>7</v>
      </c>
      <c r="F125" s="9">
        <f>IFERROR(Table8[[#This Row],[Price/ft]]*$B$3,0)</f>
        <v>0</v>
      </c>
    </row>
    <row r="126" spans="1:6" x14ac:dyDescent="0.25">
      <c r="A126" t="s">
        <v>48</v>
      </c>
      <c r="B126" t="s">
        <v>45</v>
      </c>
      <c r="C126" t="s">
        <v>7</v>
      </c>
      <c r="D126" t="s">
        <v>8</v>
      </c>
      <c r="F126" s="9">
        <f>IFERROR(Table8[[#This Row],[Price/ft]]*$B$3,0)</f>
        <v>0</v>
      </c>
    </row>
    <row r="127" spans="1:6" x14ac:dyDescent="0.25">
      <c r="A127" t="s">
        <v>48</v>
      </c>
      <c r="B127" t="s">
        <v>45</v>
      </c>
      <c r="C127" t="s">
        <v>8</v>
      </c>
      <c r="D127" t="s">
        <v>9</v>
      </c>
      <c r="F127" s="9">
        <f>IFERROR(Table8[[#This Row],[Price/ft]]*$B$3,0)</f>
        <v>0</v>
      </c>
    </row>
    <row r="128" spans="1:6" x14ac:dyDescent="0.25">
      <c r="A128" t="s">
        <v>48</v>
      </c>
      <c r="B128" t="s">
        <v>45</v>
      </c>
      <c r="C128" t="s">
        <v>9</v>
      </c>
      <c r="D128" t="s">
        <v>10</v>
      </c>
      <c r="F128" s="9">
        <f>IFERROR(Table8[[#This Row],[Price/ft]]*$B$3,0)</f>
        <v>0</v>
      </c>
    </row>
    <row r="129" spans="1:6" x14ac:dyDescent="0.25">
      <c r="A129" t="s">
        <v>48</v>
      </c>
      <c r="B129" t="s">
        <v>45</v>
      </c>
      <c r="C129" t="s">
        <v>10</v>
      </c>
      <c r="D129" t="s">
        <v>11</v>
      </c>
      <c r="F129" s="9">
        <f>IFERROR(Table8[[#This Row],[Price/ft]]*$B$3,0)</f>
        <v>0</v>
      </c>
    </row>
    <row r="130" spans="1:6" x14ac:dyDescent="0.25">
      <c r="A130" t="s">
        <v>48</v>
      </c>
      <c r="B130" t="s">
        <v>45</v>
      </c>
      <c r="C130" t="s">
        <v>11</v>
      </c>
      <c r="D130" t="s">
        <v>12</v>
      </c>
      <c r="F130" s="9">
        <f>IFERROR(Table8[[#This Row],[Price/ft]]*$B$3,0)</f>
        <v>0</v>
      </c>
    </row>
    <row r="131" spans="1:6" x14ac:dyDescent="0.25">
      <c r="A131" t="s">
        <v>48</v>
      </c>
      <c r="B131" t="s">
        <v>45</v>
      </c>
      <c r="C131" t="s">
        <v>13</v>
      </c>
      <c r="D131" t="s">
        <v>14</v>
      </c>
      <c r="F131" s="9">
        <f>IFERROR(Table8[[#This Row],[Price/ft]]*$B$3,0)</f>
        <v>0</v>
      </c>
    </row>
    <row r="132" spans="1:6" x14ac:dyDescent="0.25">
      <c r="A132" t="s">
        <v>48</v>
      </c>
      <c r="B132" t="s">
        <v>45</v>
      </c>
      <c r="C132" t="s">
        <v>15</v>
      </c>
      <c r="D132" t="s">
        <v>16</v>
      </c>
      <c r="E132" s="5">
        <f>'Copper Tube'!B89</f>
        <v>17.11</v>
      </c>
      <c r="F132" s="9">
        <f>IFERROR(Table8[[#This Row],[Price/ft]]*$B$3,0)</f>
        <v>17.11</v>
      </c>
    </row>
    <row r="133" spans="1:6" x14ac:dyDescent="0.25">
      <c r="A133" t="s">
        <v>48</v>
      </c>
      <c r="B133" t="s">
        <v>45</v>
      </c>
      <c r="C133" t="s">
        <v>17</v>
      </c>
      <c r="D133" t="s">
        <v>18</v>
      </c>
      <c r="E133" s="5">
        <f>'Copper Tube'!B90</f>
        <v>21.46</v>
      </c>
      <c r="F133" s="9">
        <f>IFERROR(Table8[[#This Row],[Price/ft]]*$B$3,0)</f>
        <v>21.46</v>
      </c>
    </row>
    <row r="134" spans="1:6" x14ac:dyDescent="0.25">
      <c r="A134" t="s">
        <v>48</v>
      </c>
      <c r="B134" t="s">
        <v>45</v>
      </c>
      <c r="C134" t="s">
        <v>19</v>
      </c>
      <c r="D134" t="s">
        <v>20</v>
      </c>
      <c r="E134" s="5">
        <f>'Copper Tube'!B91</f>
        <v>28.15</v>
      </c>
      <c r="F134" s="9">
        <f>IFERROR(Table8[[#This Row],[Price/ft]]*$B$3,0)</f>
        <v>28.15</v>
      </c>
    </row>
    <row r="135" spans="1:6" x14ac:dyDescent="0.25">
      <c r="A135" t="s">
        <v>48</v>
      </c>
      <c r="B135" t="s">
        <v>45</v>
      </c>
      <c r="C135" t="s">
        <v>21</v>
      </c>
      <c r="D135" t="s">
        <v>22</v>
      </c>
      <c r="F135" s="9">
        <f>IFERROR(Table8[[#This Row],[Price/ft]]*$B$3,0)</f>
        <v>0</v>
      </c>
    </row>
    <row r="136" spans="1:6" x14ac:dyDescent="0.25">
      <c r="A136" t="s">
        <v>48</v>
      </c>
      <c r="B136" t="s">
        <v>45</v>
      </c>
      <c r="C136" t="s">
        <v>23</v>
      </c>
      <c r="D136" t="s">
        <v>24</v>
      </c>
      <c r="E136" s="5">
        <f>'Copper Tube'!B92</f>
        <v>48.81</v>
      </c>
      <c r="F136" s="9">
        <f>IFERROR(Table8[[#This Row],[Price/ft]]*$B$3,0)</f>
        <v>48.81</v>
      </c>
    </row>
    <row r="137" spans="1:6" x14ac:dyDescent="0.25">
      <c r="A137" t="s">
        <v>48</v>
      </c>
      <c r="B137" t="s">
        <v>45</v>
      </c>
      <c r="C137" t="s">
        <v>25</v>
      </c>
      <c r="D137" t="s">
        <v>26</v>
      </c>
      <c r="F137" s="9">
        <f>IFERROR(Table8[[#This Row],[Price/ft]]*$B$3,0)</f>
        <v>0</v>
      </c>
    </row>
    <row r="138" spans="1:6" x14ac:dyDescent="0.25">
      <c r="A138" t="s">
        <v>48</v>
      </c>
      <c r="B138" t="s">
        <v>45</v>
      </c>
      <c r="C138" t="s">
        <v>27</v>
      </c>
      <c r="D138" t="s">
        <v>28</v>
      </c>
      <c r="E138" s="5">
        <f>'Copper Tube'!B93</f>
        <v>85.01</v>
      </c>
      <c r="F138" s="9">
        <f>IFERROR(Table8[[#This Row],[Price/ft]]*$B$3,0)</f>
        <v>85.01</v>
      </c>
    </row>
    <row r="139" spans="1:6" x14ac:dyDescent="0.25">
      <c r="A139" t="s">
        <v>48</v>
      </c>
      <c r="B139" t="s">
        <v>45</v>
      </c>
      <c r="C139" t="s">
        <v>29</v>
      </c>
      <c r="D139" t="s">
        <v>30</v>
      </c>
      <c r="E139" s="5">
        <f>'Copper Tube'!B94</f>
        <v>172.83</v>
      </c>
      <c r="F139" s="9">
        <f>IFERROR(Table8[[#This Row],[Price/ft]]*$B$3,0)</f>
        <v>172.83</v>
      </c>
    </row>
    <row r="140" spans="1:6" x14ac:dyDescent="0.25">
      <c r="A140" t="s">
        <v>48</v>
      </c>
      <c r="B140" t="s">
        <v>45</v>
      </c>
      <c r="C140" t="s">
        <v>31</v>
      </c>
      <c r="D140" t="s">
        <v>32</v>
      </c>
      <c r="E140" s="5">
        <f>'Copper Tube'!B95</f>
        <v>239.69</v>
      </c>
      <c r="F140" s="9">
        <f>IFERROR(Table8[[#This Row],[Price/ft]]*$B$3,0)</f>
        <v>239.69</v>
      </c>
    </row>
    <row r="141" spans="1:6" x14ac:dyDescent="0.25">
      <c r="A141" t="s">
        <v>48</v>
      </c>
      <c r="B141" t="s">
        <v>45</v>
      </c>
      <c r="C141" t="s">
        <v>33</v>
      </c>
      <c r="D141" t="s">
        <v>34</v>
      </c>
      <c r="F141" s="9">
        <f>IFERROR(Table8[[#This Row],[Price/ft]]*$B$3,0)</f>
        <v>0</v>
      </c>
    </row>
    <row r="142" spans="1:6" x14ac:dyDescent="0.25">
      <c r="A142" t="s">
        <v>52</v>
      </c>
      <c r="B142" t="s">
        <v>1</v>
      </c>
      <c r="C142" t="s">
        <v>6</v>
      </c>
      <c r="D142" t="s">
        <v>7</v>
      </c>
      <c r="F142" s="9">
        <f>IFERROR(Table8[[#This Row],[Price/ft]]*$B$3,0)</f>
        <v>0</v>
      </c>
    </row>
    <row r="143" spans="1:6" x14ac:dyDescent="0.25">
      <c r="A143" t="s">
        <v>52</v>
      </c>
      <c r="B143" t="s">
        <v>1</v>
      </c>
      <c r="C143" t="s">
        <v>7</v>
      </c>
      <c r="D143" t="s">
        <v>8</v>
      </c>
      <c r="E143" s="5">
        <f>'Copper Tube'!B113</f>
        <v>4.05</v>
      </c>
      <c r="F143" s="9">
        <f>IFERROR(Table8[[#This Row],[Price/ft]]*$B$3,0)</f>
        <v>4.05</v>
      </c>
    </row>
    <row r="144" spans="1:6" x14ac:dyDescent="0.25">
      <c r="A144" t="s">
        <v>52</v>
      </c>
      <c r="B144" t="s">
        <v>1</v>
      </c>
      <c r="C144" t="s">
        <v>8</v>
      </c>
      <c r="D144" t="s">
        <v>9</v>
      </c>
      <c r="E144" s="5">
        <f>'Copper Tube'!B114</f>
        <v>7.11</v>
      </c>
      <c r="F144" s="9">
        <f>IFERROR(Table8[[#This Row],[Price/ft]]*$B$3,0)</f>
        <v>7.11</v>
      </c>
    </row>
    <row r="145" spans="1:6" x14ac:dyDescent="0.25">
      <c r="A145" t="s">
        <v>52</v>
      </c>
      <c r="B145" t="s">
        <v>1</v>
      </c>
      <c r="C145" t="s">
        <v>9</v>
      </c>
      <c r="D145" t="s">
        <v>10</v>
      </c>
      <c r="E145" s="5">
        <f>'Copper Tube'!B115</f>
        <v>8.27</v>
      </c>
      <c r="F145" s="9">
        <f>IFERROR(Table8[[#This Row],[Price/ft]]*$B$3,0)</f>
        <v>8.27</v>
      </c>
    </row>
    <row r="146" spans="1:6" x14ac:dyDescent="0.25">
      <c r="A146" t="s">
        <v>52</v>
      </c>
      <c r="B146" t="s">
        <v>1</v>
      </c>
      <c r="C146" t="s">
        <v>10</v>
      </c>
      <c r="D146" t="s">
        <v>11</v>
      </c>
      <c r="E146" s="5">
        <f>'Copper Tube'!B116</f>
        <v>10.39</v>
      </c>
      <c r="F146" s="9">
        <f>IFERROR(Table8[[#This Row],[Price/ft]]*$B$3,0)</f>
        <v>10.39</v>
      </c>
    </row>
    <row r="147" spans="1:6" x14ac:dyDescent="0.25">
      <c r="A147" t="s">
        <v>52</v>
      </c>
      <c r="B147" t="s">
        <v>1</v>
      </c>
      <c r="C147" t="s">
        <v>11</v>
      </c>
      <c r="D147" t="s">
        <v>12</v>
      </c>
      <c r="E147" s="5">
        <f>'Copper Tube'!B117</f>
        <v>15.43</v>
      </c>
      <c r="F147" s="9">
        <f>IFERROR(Table8[[#This Row],[Price/ft]]*$B$3,0)</f>
        <v>15.43</v>
      </c>
    </row>
    <row r="148" spans="1:6" x14ac:dyDescent="0.25">
      <c r="A148" t="s">
        <v>52</v>
      </c>
      <c r="B148" t="s">
        <v>1</v>
      </c>
      <c r="C148" t="s">
        <v>13</v>
      </c>
      <c r="D148" t="s">
        <v>14</v>
      </c>
      <c r="E148" s="5">
        <f>'Copper Tube'!B118</f>
        <v>19.66</v>
      </c>
      <c r="F148" s="9">
        <f>IFERROR(Table8[[#This Row],[Price/ft]]*$B$3,0)</f>
        <v>19.66</v>
      </c>
    </row>
    <row r="149" spans="1:6" x14ac:dyDescent="0.25">
      <c r="A149" t="s">
        <v>52</v>
      </c>
      <c r="B149" t="s">
        <v>1</v>
      </c>
      <c r="C149" t="s">
        <v>15</v>
      </c>
      <c r="D149" t="s">
        <v>16</v>
      </c>
      <c r="E149" s="5">
        <f>'Copper Tube'!B119</f>
        <v>24.51</v>
      </c>
      <c r="F149" s="9">
        <f>IFERROR(Table8[[#This Row],[Price/ft]]*$B$3,0)</f>
        <v>24.51</v>
      </c>
    </row>
    <row r="150" spans="1:6" x14ac:dyDescent="0.25">
      <c r="A150" t="s">
        <v>52</v>
      </c>
      <c r="B150" t="s">
        <v>1</v>
      </c>
      <c r="C150" t="s">
        <v>17</v>
      </c>
      <c r="D150" t="s">
        <v>18</v>
      </c>
      <c r="E150" s="5">
        <f>'Copper Tube'!B120</f>
        <v>32.92</v>
      </c>
      <c r="F150" s="9">
        <f>IFERROR(Table8[[#This Row],[Price/ft]]*$B$3,0)</f>
        <v>32.92</v>
      </c>
    </row>
    <row r="151" spans="1:6" x14ac:dyDescent="0.25">
      <c r="A151" t="s">
        <v>52</v>
      </c>
      <c r="B151" t="s">
        <v>1</v>
      </c>
      <c r="C151" t="s">
        <v>19</v>
      </c>
      <c r="D151" t="s">
        <v>20</v>
      </c>
      <c r="E151" s="5">
        <f>'Copper Tube'!B121</f>
        <v>48.66</v>
      </c>
      <c r="F151" s="9">
        <f>IFERROR(Table8[[#This Row],[Price/ft]]*$B$3,0)</f>
        <v>48.66</v>
      </c>
    </row>
    <row r="152" spans="1:6" x14ac:dyDescent="0.25">
      <c r="A152" t="s">
        <v>52</v>
      </c>
      <c r="B152" t="s">
        <v>1</v>
      </c>
      <c r="C152" t="s">
        <v>21</v>
      </c>
      <c r="D152" t="s">
        <v>22</v>
      </c>
      <c r="E152" s="5">
        <f>'Copper Tube'!B122</f>
        <v>72.45</v>
      </c>
      <c r="F152" s="9">
        <f>IFERROR(Table8[[#This Row],[Price/ft]]*$B$3,0)</f>
        <v>72.45</v>
      </c>
    </row>
    <row r="153" spans="1:6" x14ac:dyDescent="0.25">
      <c r="A153" t="s">
        <v>52</v>
      </c>
      <c r="B153" t="s">
        <v>1</v>
      </c>
      <c r="C153" t="s">
        <v>23</v>
      </c>
      <c r="D153" t="s">
        <v>24</v>
      </c>
      <c r="E153" s="5">
        <f>'Copper Tube'!B123</f>
        <v>98.28</v>
      </c>
      <c r="F153" s="9">
        <f>IFERROR(Table8[[#This Row],[Price/ft]]*$B$3,0)</f>
        <v>98.28</v>
      </c>
    </row>
    <row r="154" spans="1:6" x14ac:dyDescent="0.25">
      <c r="A154" t="s">
        <v>52</v>
      </c>
      <c r="B154" t="s">
        <v>1</v>
      </c>
      <c r="C154" t="s">
        <v>25</v>
      </c>
      <c r="D154" t="s">
        <v>26</v>
      </c>
      <c r="E154" s="5">
        <f>'Copper Tube'!B124</f>
        <v>127.67</v>
      </c>
      <c r="F154" s="9">
        <f>IFERROR(Table8[[#This Row],[Price/ft]]*$B$3,0)</f>
        <v>127.67</v>
      </c>
    </row>
    <row r="155" spans="1:6" x14ac:dyDescent="0.25">
      <c r="A155" t="s">
        <v>52</v>
      </c>
      <c r="B155" t="s">
        <v>1</v>
      </c>
      <c r="C155" t="s">
        <v>27</v>
      </c>
      <c r="D155" t="s">
        <v>28</v>
      </c>
      <c r="E155" s="5">
        <f>'Copper Tube'!B125</f>
        <v>176.72</v>
      </c>
      <c r="F155" s="9">
        <f>IFERROR(Table8[[#This Row],[Price/ft]]*$B$3,0)</f>
        <v>176.72</v>
      </c>
    </row>
    <row r="156" spans="1:6" x14ac:dyDescent="0.25">
      <c r="A156" t="s">
        <v>52</v>
      </c>
      <c r="B156" t="s">
        <v>1</v>
      </c>
      <c r="C156" t="s">
        <v>29</v>
      </c>
      <c r="D156" t="s">
        <v>30</v>
      </c>
      <c r="E156" s="5">
        <f>'Copper Tube'!B126</f>
        <v>321.47000000000003</v>
      </c>
      <c r="F156" s="9">
        <f>IFERROR(Table8[[#This Row],[Price/ft]]*$B$3,0)</f>
        <v>321.47000000000003</v>
      </c>
    </row>
    <row r="157" spans="1:6" x14ac:dyDescent="0.25">
      <c r="A157" t="s">
        <v>52</v>
      </c>
      <c r="B157" t="s">
        <v>1</v>
      </c>
      <c r="C157" t="s">
        <v>31</v>
      </c>
      <c r="D157" t="s">
        <v>32</v>
      </c>
      <c r="E157" s="5">
        <f>'Copper Tube'!B127</f>
        <v>464.08</v>
      </c>
      <c r="F157" s="9">
        <f>IFERROR(Table8[[#This Row],[Price/ft]]*$B$3,0)</f>
        <v>464.08</v>
      </c>
    </row>
    <row r="158" spans="1:6" x14ac:dyDescent="0.25">
      <c r="A158" t="s">
        <v>52</v>
      </c>
      <c r="B158" t="s">
        <v>1</v>
      </c>
      <c r="C158" t="s">
        <v>33</v>
      </c>
      <c r="D158" t="s">
        <v>34</v>
      </c>
      <c r="E158" s="5">
        <f>'Copper Tube'!B128</f>
        <v>891.55</v>
      </c>
      <c r="F158" s="9">
        <f>IFERROR(Table8[[#This Row],[Price/ft]]*$B$3,0)</f>
        <v>891.55</v>
      </c>
    </row>
    <row r="159" spans="1:6" x14ac:dyDescent="0.25">
      <c r="A159" t="s">
        <v>52</v>
      </c>
      <c r="B159" t="s">
        <v>2</v>
      </c>
      <c r="C159" t="s">
        <v>6</v>
      </c>
      <c r="D159" t="s">
        <v>7</v>
      </c>
      <c r="E159" s="5">
        <f>'Copper Tube'!B96</f>
        <v>4.6900000000000004</v>
      </c>
      <c r="F159" s="9">
        <f>IFERROR(Table8[[#This Row],[Price/ft]]*$B$3,0)</f>
        <v>4.6900000000000004</v>
      </c>
    </row>
    <row r="160" spans="1:6" x14ac:dyDescent="0.25">
      <c r="A160" t="s">
        <v>52</v>
      </c>
      <c r="B160" t="s">
        <v>2</v>
      </c>
      <c r="C160" t="s">
        <v>7</v>
      </c>
      <c r="D160" t="s">
        <v>8</v>
      </c>
      <c r="E160" s="5">
        <f>'Copper Tube'!B97</f>
        <v>3.56</v>
      </c>
      <c r="F160" s="9">
        <f>IFERROR(Table8[[#This Row],[Price/ft]]*$B$3,0)</f>
        <v>3.56</v>
      </c>
    </row>
    <row r="161" spans="1:6" x14ac:dyDescent="0.25">
      <c r="A161" t="s">
        <v>52</v>
      </c>
      <c r="B161" t="s">
        <v>2</v>
      </c>
      <c r="C161" t="s">
        <v>8</v>
      </c>
      <c r="D161" t="s">
        <v>9</v>
      </c>
      <c r="E161" s="5">
        <f>'Copper Tube'!B98</f>
        <v>5.35</v>
      </c>
      <c r="F161" s="9">
        <f>IFERROR(Table8[[#This Row],[Price/ft]]*$B$3,0)</f>
        <v>5.35</v>
      </c>
    </row>
    <row r="162" spans="1:6" x14ac:dyDescent="0.25">
      <c r="A162" t="s">
        <v>52</v>
      </c>
      <c r="B162" t="s">
        <v>2</v>
      </c>
      <c r="C162" t="s">
        <v>9</v>
      </c>
      <c r="D162" t="s">
        <v>10</v>
      </c>
      <c r="E162" s="5">
        <f>'Copper Tube'!B99</f>
        <v>6.92</v>
      </c>
      <c r="F162" s="9">
        <f>IFERROR(Table8[[#This Row],[Price/ft]]*$B$3,0)</f>
        <v>6.92</v>
      </c>
    </row>
    <row r="163" spans="1:6" x14ac:dyDescent="0.25">
      <c r="A163" t="s">
        <v>52</v>
      </c>
      <c r="B163" t="s">
        <v>2</v>
      </c>
      <c r="C163" t="s">
        <v>10</v>
      </c>
      <c r="D163" t="s">
        <v>11</v>
      </c>
      <c r="E163" s="5">
        <f>'Copper Tube'!B100</f>
        <v>9.25</v>
      </c>
      <c r="F163" s="9">
        <f>IFERROR(Table8[[#This Row],[Price/ft]]*$B$3,0)</f>
        <v>9.25</v>
      </c>
    </row>
    <row r="164" spans="1:6" x14ac:dyDescent="0.25">
      <c r="A164" t="s">
        <v>52</v>
      </c>
      <c r="B164" t="s">
        <v>2</v>
      </c>
      <c r="C164" t="s">
        <v>11</v>
      </c>
      <c r="D164" t="s">
        <v>12</v>
      </c>
      <c r="E164" s="5">
        <f>'Copper Tube'!B101</f>
        <v>11.01</v>
      </c>
      <c r="F164" s="9">
        <f>IFERROR(Table8[[#This Row],[Price/ft]]*$B$3,0)</f>
        <v>11.01</v>
      </c>
    </row>
    <row r="165" spans="1:6" x14ac:dyDescent="0.25">
      <c r="A165" t="s">
        <v>52</v>
      </c>
      <c r="B165" t="s">
        <v>2</v>
      </c>
      <c r="C165" t="s">
        <v>13</v>
      </c>
      <c r="D165" t="s">
        <v>14</v>
      </c>
      <c r="E165" s="5">
        <f>'Copper Tube'!B102</f>
        <v>15.83</v>
      </c>
      <c r="F165" s="9">
        <f>IFERROR(Table8[[#This Row],[Price/ft]]*$B$3,0)</f>
        <v>15.83</v>
      </c>
    </row>
    <row r="166" spans="1:6" x14ac:dyDescent="0.25">
      <c r="A166" t="s">
        <v>52</v>
      </c>
      <c r="B166" t="s">
        <v>2</v>
      </c>
      <c r="C166" t="s">
        <v>15</v>
      </c>
      <c r="D166" t="s">
        <v>16</v>
      </c>
      <c r="E166" s="5">
        <f>'Copper Tube'!B103</f>
        <v>21.1</v>
      </c>
      <c r="F166" s="9">
        <f>IFERROR(Table8[[#This Row],[Price/ft]]*$B$3,0)</f>
        <v>21.1</v>
      </c>
    </row>
    <row r="167" spans="1:6" x14ac:dyDescent="0.25">
      <c r="A167" t="s">
        <v>52</v>
      </c>
      <c r="B167" t="s">
        <v>2</v>
      </c>
      <c r="C167" t="s">
        <v>17</v>
      </c>
      <c r="D167" t="s">
        <v>18</v>
      </c>
      <c r="E167" s="5">
        <f>'Copper Tube'!B104</f>
        <v>27.41</v>
      </c>
      <c r="F167" s="9">
        <f>IFERROR(Table8[[#This Row],[Price/ft]]*$B$3,0)</f>
        <v>27.41</v>
      </c>
    </row>
    <row r="168" spans="1:6" x14ac:dyDescent="0.25">
      <c r="A168" t="s">
        <v>52</v>
      </c>
      <c r="B168" t="s">
        <v>2</v>
      </c>
      <c r="C168" t="s">
        <v>19</v>
      </c>
      <c r="D168" t="s">
        <v>20</v>
      </c>
      <c r="E168" s="5">
        <f>'Copper Tube'!B105</f>
        <v>41.36</v>
      </c>
      <c r="F168" s="9">
        <f>IFERROR(Table8[[#This Row],[Price/ft]]*$B$3,0)</f>
        <v>41.36</v>
      </c>
    </row>
    <row r="169" spans="1:6" x14ac:dyDescent="0.25">
      <c r="A169" t="s">
        <v>52</v>
      </c>
      <c r="B169" t="s">
        <v>2</v>
      </c>
      <c r="C169" t="s">
        <v>21</v>
      </c>
      <c r="D169" t="s">
        <v>22</v>
      </c>
      <c r="E169" s="5">
        <f>'Copper Tube'!B106</f>
        <v>59.45</v>
      </c>
      <c r="F169" s="9">
        <f>IFERROR(Table8[[#This Row],[Price/ft]]*$B$3,0)</f>
        <v>59.45</v>
      </c>
    </row>
    <row r="170" spans="1:6" x14ac:dyDescent="0.25">
      <c r="A170" t="s">
        <v>52</v>
      </c>
      <c r="B170" t="s">
        <v>2</v>
      </c>
      <c r="C170" t="s">
        <v>23</v>
      </c>
      <c r="D170" t="s">
        <v>24</v>
      </c>
      <c r="E170" s="5">
        <f>'Copper Tube'!B107</f>
        <v>80.37</v>
      </c>
      <c r="F170" s="9">
        <f>IFERROR(Table8[[#This Row],[Price/ft]]*$B$3,0)</f>
        <v>80.37</v>
      </c>
    </row>
    <row r="171" spans="1:6" x14ac:dyDescent="0.25">
      <c r="A171" t="s">
        <v>52</v>
      </c>
      <c r="B171" t="s">
        <v>2</v>
      </c>
      <c r="C171" t="s">
        <v>25</v>
      </c>
      <c r="D171" t="s">
        <v>26</v>
      </c>
      <c r="E171" s="5">
        <f>'Copper Tube'!B108</f>
        <v>106.1</v>
      </c>
      <c r="F171" s="9">
        <f>IFERROR(Table8[[#This Row],[Price/ft]]*$B$3,0)</f>
        <v>106.1</v>
      </c>
    </row>
    <row r="172" spans="1:6" x14ac:dyDescent="0.25">
      <c r="A172" t="s">
        <v>52</v>
      </c>
      <c r="B172" t="s">
        <v>2</v>
      </c>
      <c r="C172" t="s">
        <v>27</v>
      </c>
      <c r="D172" t="s">
        <v>28</v>
      </c>
      <c r="E172" s="5">
        <f>'Copper Tube'!B109</f>
        <v>143.79</v>
      </c>
      <c r="F172" s="9">
        <f>IFERROR(Table8[[#This Row],[Price/ft]]*$B$3,0)</f>
        <v>143.79</v>
      </c>
    </row>
    <row r="173" spans="1:6" x14ac:dyDescent="0.25">
      <c r="A173" t="s">
        <v>52</v>
      </c>
      <c r="B173" t="s">
        <v>2</v>
      </c>
      <c r="C173" t="s">
        <v>29</v>
      </c>
      <c r="D173" t="s">
        <v>30</v>
      </c>
      <c r="E173" s="5">
        <f>'Copper Tube'!B110</f>
        <v>324.38</v>
      </c>
      <c r="F173" s="9">
        <f>IFERROR(Table8[[#This Row],[Price/ft]]*$B$3,0)</f>
        <v>324.38</v>
      </c>
    </row>
    <row r="174" spans="1:6" x14ac:dyDescent="0.25">
      <c r="A174" t="s">
        <v>52</v>
      </c>
      <c r="B174" t="s">
        <v>2</v>
      </c>
      <c r="C174" t="s">
        <v>31</v>
      </c>
      <c r="D174" t="s">
        <v>32</v>
      </c>
      <c r="E174" s="5">
        <f>'Copper Tube'!B111</f>
        <v>353.47</v>
      </c>
      <c r="F174" s="9">
        <f>IFERROR(Table8[[#This Row],[Price/ft]]*$B$3,0)</f>
        <v>353.47</v>
      </c>
    </row>
    <row r="175" spans="1:6" x14ac:dyDescent="0.25">
      <c r="A175" t="s">
        <v>52</v>
      </c>
      <c r="B175" t="s">
        <v>2</v>
      </c>
      <c r="C175" t="s">
        <v>33</v>
      </c>
      <c r="D175" t="s">
        <v>34</v>
      </c>
      <c r="E175" s="5">
        <f>'Copper Tube'!B112</f>
        <v>663.56</v>
      </c>
      <c r="F175" s="9">
        <f>IFERROR(Table8[[#This Row],[Price/ft]]*$B$3,0)</f>
        <v>663.56</v>
      </c>
    </row>
  </sheetData>
  <mergeCells count="2">
    <mergeCell ref="A1:C1"/>
    <mergeCell ref="A2:C2"/>
  </mergeCells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EEEA-6141-4385-AF54-8D804137BF68}">
  <dimension ref="A1:D29"/>
  <sheetViews>
    <sheetView workbookViewId="0">
      <pane ySplit="5" topLeftCell="A6" activePane="bottomLeft" state="frozen"/>
      <selection pane="bottomLeft" activeCell="H34" sqref="H34"/>
    </sheetView>
  </sheetViews>
  <sheetFormatPr defaultRowHeight="15" x14ac:dyDescent="0.25"/>
  <cols>
    <col min="1" max="1" width="13" customWidth="1"/>
    <col min="2" max="2" width="11.85546875" customWidth="1"/>
    <col min="3" max="3" width="12" bestFit="1" customWidth="1"/>
    <col min="4" max="4" width="12.5703125" bestFit="1" customWidth="1"/>
  </cols>
  <sheetData>
    <row r="1" spans="1:4" x14ac:dyDescent="0.25">
      <c r="A1" s="12" t="s">
        <v>35</v>
      </c>
      <c r="B1" s="12"/>
      <c r="C1" s="12"/>
      <c r="D1" s="12"/>
    </row>
    <row r="2" spans="1:4" x14ac:dyDescent="0.25">
      <c r="A2" s="12" t="s">
        <v>51</v>
      </c>
      <c r="B2" s="12"/>
      <c r="C2" s="12"/>
    </row>
    <row r="3" spans="1:4" x14ac:dyDescent="0.25">
      <c r="A3" t="s">
        <v>53</v>
      </c>
      <c r="B3" s="1">
        <v>1</v>
      </c>
    </row>
    <row r="5" spans="1:4" x14ac:dyDescent="0.25">
      <c r="A5" t="s">
        <v>54</v>
      </c>
      <c r="B5" t="s">
        <v>36</v>
      </c>
      <c r="C5" t="s">
        <v>55</v>
      </c>
      <c r="D5" t="s">
        <v>50</v>
      </c>
    </row>
    <row r="6" spans="1:4" x14ac:dyDescent="0.25">
      <c r="A6" t="s">
        <v>39</v>
      </c>
      <c r="B6" t="s">
        <v>6</v>
      </c>
      <c r="C6">
        <f>'Copper Tube'!B133</f>
        <v>84.81</v>
      </c>
      <c r="D6" s="2">
        <f>IFERROR(Table1[[#This Row],[Price/Coil]]*$B$3,0)</f>
        <v>84.81</v>
      </c>
    </row>
    <row r="7" spans="1:4" x14ac:dyDescent="0.25">
      <c r="A7" t="s">
        <v>39</v>
      </c>
      <c r="B7" t="s">
        <v>37</v>
      </c>
      <c r="C7">
        <f>'Copper Tube'!B135</f>
        <v>99.14</v>
      </c>
      <c r="D7" s="2">
        <f>IFERROR(Table1[[#This Row],[Price/Coil]]*$B$3,0)</f>
        <v>99.14</v>
      </c>
    </row>
    <row r="8" spans="1:4" x14ac:dyDescent="0.25">
      <c r="A8" t="s">
        <v>39</v>
      </c>
      <c r="B8" t="s">
        <v>7</v>
      </c>
      <c r="C8">
        <f>'Copper Tube'!B137</f>
        <v>112.94</v>
      </c>
      <c r="D8" s="2">
        <f>IFERROR(Table1[[#This Row],[Price/Coil]]*$B$3,0)</f>
        <v>112.94</v>
      </c>
    </row>
    <row r="9" spans="1:4" x14ac:dyDescent="0.25">
      <c r="A9" t="s">
        <v>39</v>
      </c>
      <c r="B9" t="s">
        <v>38</v>
      </c>
      <c r="C9">
        <f>'Copper Tube'!B139</f>
        <v>153.13999999999999</v>
      </c>
      <c r="D9" s="2">
        <f>IFERROR(Table1[[#This Row],[Price/Coil]]*$B$3,0)</f>
        <v>153.13999999999999</v>
      </c>
    </row>
    <row r="10" spans="1:4" x14ac:dyDescent="0.25">
      <c r="A10" t="s">
        <v>39</v>
      </c>
      <c r="B10" t="s">
        <v>8</v>
      </c>
      <c r="C10">
        <f>'Copper Tube'!B141</f>
        <v>159.66999999999999</v>
      </c>
      <c r="D10" s="2">
        <f>IFERROR(Table1[[#This Row],[Price/Coil]]*$B$3,0)</f>
        <v>159.66999999999999</v>
      </c>
    </row>
    <row r="11" spans="1:4" x14ac:dyDescent="0.25">
      <c r="A11" t="s">
        <v>39</v>
      </c>
      <c r="B11" t="s">
        <v>9</v>
      </c>
      <c r="C11">
        <f>'Copper Tube'!B143</f>
        <v>227.17</v>
      </c>
      <c r="D11" s="2">
        <f>IFERROR(Table1[[#This Row],[Price/Coil]]*$B$3,0)</f>
        <v>227.17</v>
      </c>
    </row>
    <row r="12" spans="1:4" x14ac:dyDescent="0.25">
      <c r="A12" t="s">
        <v>39</v>
      </c>
      <c r="B12" t="s">
        <v>10</v>
      </c>
      <c r="C12" s="5">
        <f>'Copper Tube'!B145</f>
        <v>304.06</v>
      </c>
      <c r="D12" s="2">
        <f>IFERROR(Table1[[#This Row],[Price/Coil]]*$B$3,0)</f>
        <v>304.06</v>
      </c>
    </row>
    <row r="13" spans="1:4" x14ac:dyDescent="0.25">
      <c r="A13" t="s">
        <v>39</v>
      </c>
      <c r="B13" t="s">
        <v>11</v>
      </c>
      <c r="C13" s="5">
        <f>'Copper Tube'!B147</f>
        <v>362.77</v>
      </c>
      <c r="D13" s="2">
        <f>IFERROR(Table1[[#This Row],[Price/Coil]]*$B$3,0)</f>
        <v>362.77</v>
      </c>
    </row>
    <row r="14" spans="1:4" x14ac:dyDescent="0.25">
      <c r="A14" t="s">
        <v>39</v>
      </c>
      <c r="B14" t="s">
        <v>12</v>
      </c>
      <c r="C14" s="5">
        <f>'Copper Tube'!B149</f>
        <v>538.41</v>
      </c>
      <c r="D14" s="2">
        <f>IFERROR(Table1[[#This Row],[Price/Coil]]*$B$3,0)</f>
        <v>538.41</v>
      </c>
    </row>
    <row r="15" spans="1:4" x14ac:dyDescent="0.25">
      <c r="A15" t="s">
        <v>39</v>
      </c>
      <c r="B15" t="s">
        <v>14</v>
      </c>
      <c r="C15" s="5">
        <f>'Copper Tube'!B151</f>
        <v>806.6</v>
      </c>
      <c r="D15" s="2">
        <f>IFERROR(Table1[[#This Row],[Price/Coil]]*$B$3,0)</f>
        <v>806.6</v>
      </c>
    </row>
    <row r="16" spans="1:4" x14ac:dyDescent="0.25">
      <c r="A16" t="s">
        <v>39</v>
      </c>
      <c r="B16" t="s">
        <v>16</v>
      </c>
      <c r="C16" s="5">
        <f>'Copper Tube'!B153</f>
        <v>1379.74</v>
      </c>
      <c r="D16" s="2">
        <f>IFERROR(Table1[[#This Row],[Price/Coil]]*$B$3,0)</f>
        <v>1379.74</v>
      </c>
    </row>
    <row r="17" spans="1:4" x14ac:dyDescent="0.25">
      <c r="A17" t="s">
        <v>39</v>
      </c>
      <c r="B17" t="s">
        <v>18</v>
      </c>
      <c r="C17" s="5">
        <f>'Copper Tube'!B155</f>
        <v>1751.58</v>
      </c>
      <c r="D17" s="2">
        <f>IFERROR(Table1[[#This Row],[Price/Coil]]*$B$3,0)</f>
        <v>1751.58</v>
      </c>
    </row>
    <row r="18" spans="1:4" x14ac:dyDescent="0.25">
      <c r="A18" t="s">
        <v>40</v>
      </c>
      <c r="B18" t="s">
        <v>6</v>
      </c>
      <c r="C18" s="5">
        <f>'Copper Tube'!B134</f>
        <v>174.9</v>
      </c>
      <c r="D18" s="2">
        <f>IFERROR(Table1[[#This Row],[Price/Coil]]*$B$3,0)</f>
        <v>174.9</v>
      </c>
    </row>
    <row r="19" spans="1:4" x14ac:dyDescent="0.25">
      <c r="A19" t="s">
        <v>40</v>
      </c>
      <c r="B19" t="s">
        <v>37</v>
      </c>
      <c r="C19" s="5">
        <f>'Copper Tube'!B136</f>
        <v>204.47</v>
      </c>
      <c r="D19" s="2">
        <f>IFERROR(Table1[[#This Row],[Price/Coil]]*$B$3,0)</f>
        <v>204.47</v>
      </c>
    </row>
    <row r="20" spans="1:4" x14ac:dyDescent="0.25">
      <c r="A20" t="s">
        <v>40</v>
      </c>
      <c r="B20" t="s">
        <v>7</v>
      </c>
      <c r="C20" s="5">
        <f>'Copper Tube'!B138</f>
        <v>234.91</v>
      </c>
      <c r="D20" s="2">
        <f>IFERROR(Table1[[#This Row],[Price/Coil]]*$B$3,0)</f>
        <v>234.91</v>
      </c>
    </row>
    <row r="21" spans="1:4" x14ac:dyDescent="0.25">
      <c r="A21" t="s">
        <v>40</v>
      </c>
      <c r="B21" t="s">
        <v>38</v>
      </c>
      <c r="C21" s="5">
        <f>'Copper Tube'!B140</f>
        <v>315.64999999999998</v>
      </c>
      <c r="D21" s="2">
        <f>IFERROR(Table1[[#This Row],[Price/Coil]]*$B$3,0)</f>
        <v>315.64999999999998</v>
      </c>
    </row>
    <row r="22" spans="1:4" x14ac:dyDescent="0.25">
      <c r="A22" t="s">
        <v>40</v>
      </c>
      <c r="B22" t="s">
        <v>8</v>
      </c>
      <c r="C22" s="5">
        <f>'Copper Tube'!B142</f>
        <v>341.93</v>
      </c>
      <c r="D22" s="2">
        <f>IFERROR(Table1[[#This Row],[Price/Coil]]*$B$3,0)</f>
        <v>341.93</v>
      </c>
    </row>
    <row r="23" spans="1:4" x14ac:dyDescent="0.25">
      <c r="A23" t="s">
        <v>40</v>
      </c>
      <c r="B23" t="s">
        <v>9</v>
      </c>
      <c r="C23" s="5">
        <f>'Copper Tube'!B144</f>
        <v>472.5</v>
      </c>
      <c r="D23" s="2">
        <f>IFERROR(Table1[[#This Row],[Price/Coil]]*$B$3,0)</f>
        <v>472.5</v>
      </c>
    </row>
    <row r="24" spans="1:4" x14ac:dyDescent="0.25">
      <c r="A24" t="s">
        <v>40</v>
      </c>
      <c r="B24" t="s">
        <v>10</v>
      </c>
      <c r="C24" s="5">
        <f>'Copper Tube'!B146</f>
        <v>632.39</v>
      </c>
      <c r="D24" s="2">
        <f>IFERROR(Table1[[#This Row],[Price/Coil]]*$B$3,0)</f>
        <v>632.39</v>
      </c>
    </row>
    <row r="25" spans="1:4" x14ac:dyDescent="0.25">
      <c r="A25" t="s">
        <v>40</v>
      </c>
      <c r="B25" t="s">
        <v>11</v>
      </c>
      <c r="C25" s="5">
        <f>'Copper Tube'!B148</f>
        <v>760.72</v>
      </c>
      <c r="D25" s="2">
        <f>IFERROR(Table1[[#This Row],[Price/Coil]]*$B$3,0)</f>
        <v>760.72</v>
      </c>
    </row>
    <row r="26" spans="1:4" x14ac:dyDescent="0.25">
      <c r="A26" t="s">
        <v>40</v>
      </c>
      <c r="B26" t="s">
        <v>12</v>
      </c>
      <c r="C26" s="5">
        <f>'Copper Tube'!B150</f>
        <v>1134.95</v>
      </c>
      <c r="D26" s="2">
        <f>IFERROR(Table1[[#This Row],[Price/Coil]]*$B$3,0)</f>
        <v>1134.95</v>
      </c>
    </row>
    <row r="27" spans="1:4" x14ac:dyDescent="0.25">
      <c r="A27" t="s">
        <v>40</v>
      </c>
      <c r="B27" t="s">
        <v>14</v>
      </c>
      <c r="C27" s="5">
        <f>'Copper Tube'!B152</f>
        <v>1661.67</v>
      </c>
      <c r="D27" s="2">
        <f>IFERROR(Table1[[#This Row],[Price/Coil]]*$B$3,0)</f>
        <v>1661.67</v>
      </c>
    </row>
    <row r="28" spans="1:4" x14ac:dyDescent="0.25">
      <c r="A28" t="s">
        <v>40</v>
      </c>
      <c r="B28" t="s">
        <v>16</v>
      </c>
      <c r="C28" s="5">
        <f>'Copper Tube'!B154</f>
        <v>2842.18</v>
      </c>
      <c r="D28" s="2">
        <f>IFERROR(Table1[[#This Row],[Price/Coil]]*$B$3,0)</f>
        <v>2842.18</v>
      </c>
    </row>
    <row r="29" spans="1:4" x14ac:dyDescent="0.25">
      <c r="A29" t="s">
        <v>40</v>
      </c>
      <c r="B29" t="s">
        <v>18</v>
      </c>
      <c r="C29" s="5">
        <f>'Copper Tube'!B156</f>
        <v>3608.19</v>
      </c>
      <c r="D29" s="2">
        <f>IFERROR(Table1[[#This Row],[Price/Coil]]*$B$3,0)</f>
        <v>3608.19</v>
      </c>
    </row>
  </sheetData>
  <mergeCells count="2">
    <mergeCell ref="A2:C2"/>
    <mergeCell ref="A1:D1"/>
  </mergeCells>
  <phoneticPr fontId="2" type="noConversion"/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E42-B7B4-4BF7-AB6B-EF100B54843C}">
  <dimension ref="A1:E13"/>
  <sheetViews>
    <sheetView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0" bestFit="1" customWidth="1"/>
    <col min="4" max="4" width="9.7109375" bestFit="1" customWidth="1"/>
  </cols>
  <sheetData>
    <row r="1" spans="1:5" x14ac:dyDescent="0.25">
      <c r="A1" s="12" t="s">
        <v>41</v>
      </c>
      <c r="B1" s="12"/>
      <c r="C1" s="12"/>
      <c r="D1" s="12"/>
      <c r="E1" s="12"/>
    </row>
    <row r="2" spans="1:5" x14ac:dyDescent="0.25">
      <c r="A2" s="12" t="s">
        <v>51</v>
      </c>
      <c r="B2" s="12"/>
      <c r="C2" s="12"/>
    </row>
    <row r="3" spans="1:5" x14ac:dyDescent="0.25">
      <c r="A3" t="s">
        <v>53</v>
      </c>
      <c r="B3" s="1">
        <v>1</v>
      </c>
    </row>
    <row r="5" spans="1:5" x14ac:dyDescent="0.25">
      <c r="B5" s="13" t="s">
        <v>56</v>
      </c>
      <c r="C5" s="13"/>
    </row>
    <row r="6" spans="1:5" x14ac:dyDescent="0.25">
      <c r="A6" t="s">
        <v>5</v>
      </c>
      <c r="B6" t="s">
        <v>42</v>
      </c>
      <c r="C6" t="s">
        <v>49</v>
      </c>
      <c r="D6" t="s">
        <v>50</v>
      </c>
    </row>
    <row r="7" spans="1:5" x14ac:dyDescent="0.25">
      <c r="A7" s="3" t="s">
        <v>7</v>
      </c>
      <c r="B7">
        <v>0.25</v>
      </c>
      <c r="C7" s="5">
        <f>'Copper Tube'!B130</f>
        <v>3.86</v>
      </c>
      <c r="D7" s="4">
        <f>IFERROR(Table9[[#This Row],[Price/ft]]*B3,0)</f>
        <v>3.86</v>
      </c>
    </row>
    <row r="8" spans="1:5" x14ac:dyDescent="0.25">
      <c r="A8" t="s">
        <v>7</v>
      </c>
      <c r="B8">
        <v>3.2000000000000001E-2</v>
      </c>
      <c r="C8" s="5">
        <f>'Copper Tube'!B129</f>
        <v>4.51</v>
      </c>
      <c r="D8" s="4">
        <f>IFERROR(Table9[[#This Row],[Price/ft]]*B3,0)</f>
        <v>4.51</v>
      </c>
    </row>
    <row r="10" spans="1:5" x14ac:dyDescent="0.25">
      <c r="B10" s="13" t="s">
        <v>57</v>
      </c>
      <c r="C10" s="13"/>
    </row>
    <row r="11" spans="1:5" x14ac:dyDescent="0.25">
      <c r="A11" t="s">
        <v>5</v>
      </c>
      <c r="B11" t="s">
        <v>42</v>
      </c>
      <c r="C11" t="s">
        <v>49</v>
      </c>
      <c r="D11" t="s">
        <v>50</v>
      </c>
    </row>
    <row r="12" spans="1:5" x14ac:dyDescent="0.25">
      <c r="A12" s="3" t="s">
        <v>7</v>
      </c>
      <c r="B12">
        <v>0.25</v>
      </c>
      <c r="C12" s="5">
        <f>'Copper Tube'!B132</f>
        <v>5.0599999999999996</v>
      </c>
      <c r="D12" s="4">
        <f>IFERROR(Table911[[#This Row],[Price/ft]]*B3,0)</f>
        <v>5.0599999999999996</v>
      </c>
    </row>
    <row r="13" spans="1:5" x14ac:dyDescent="0.25">
      <c r="A13" t="s">
        <v>7</v>
      </c>
      <c r="B13">
        <v>3.2000000000000001E-2</v>
      </c>
      <c r="C13" s="5">
        <f>'Copper Tube'!B131</f>
        <v>5.91</v>
      </c>
      <c r="D13" s="4">
        <f>IFERROR(Table911[[#This Row],[Price/ft]]*B3,0)</f>
        <v>5.91</v>
      </c>
    </row>
  </sheetData>
  <mergeCells count="4">
    <mergeCell ref="A2:C2"/>
    <mergeCell ref="B5:C5"/>
    <mergeCell ref="B10:C10"/>
    <mergeCell ref="A1:E1"/>
  </mergeCells>
  <pageMargins left="0.7" right="0.7" top="0.75" bottom="0.75" header="0.3" footer="0.3"/>
  <ignoredErrors>
    <ignoredError sqref="C7:C8" calculatedColumn="1"/>
  </ignoredErrors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0F40-7EA6-445A-A622-A751FBD49742}">
  <dimension ref="A1:C156"/>
  <sheetViews>
    <sheetView zoomScaleNormal="100" workbookViewId="0">
      <selection sqref="A1:C156"/>
    </sheetView>
  </sheetViews>
  <sheetFormatPr defaultRowHeight="15" x14ac:dyDescent="0.25"/>
  <cols>
    <col min="1" max="1" width="17.28515625" bestFit="1" customWidth="1"/>
    <col min="2" max="2" width="18.7109375" bestFit="1" customWidth="1"/>
    <col min="3" max="3" width="13.5703125" bestFit="1" customWidth="1"/>
    <col min="4" max="4" width="8.28515625" bestFit="1" customWidth="1"/>
  </cols>
  <sheetData>
    <row r="1" spans="1:3" x14ac:dyDescent="0.25">
      <c r="A1" t="s">
        <v>60</v>
      </c>
      <c r="B1" t="s">
        <v>58</v>
      </c>
      <c r="C1" t="s">
        <v>59</v>
      </c>
    </row>
    <row r="2" spans="1:3" x14ac:dyDescent="0.25">
      <c r="A2" t="s">
        <v>61</v>
      </c>
      <c r="B2">
        <v>3.76</v>
      </c>
      <c r="C2">
        <v>0</v>
      </c>
    </row>
    <row r="3" spans="1:3" x14ac:dyDescent="0.25">
      <c r="A3" t="s">
        <v>62</v>
      </c>
      <c r="B3">
        <v>6.75</v>
      </c>
      <c r="C3">
        <v>1</v>
      </c>
    </row>
    <row r="4" spans="1:3" x14ac:dyDescent="0.25">
      <c r="A4" t="s">
        <v>63</v>
      </c>
      <c r="B4">
        <v>7.92</v>
      </c>
      <c r="C4">
        <v>2</v>
      </c>
    </row>
    <row r="5" spans="1:3" x14ac:dyDescent="0.25">
      <c r="A5" t="s">
        <v>64</v>
      </c>
      <c r="B5">
        <v>9.75</v>
      </c>
      <c r="C5">
        <v>3</v>
      </c>
    </row>
    <row r="6" spans="1:3" x14ac:dyDescent="0.25">
      <c r="A6" t="s">
        <v>65</v>
      </c>
      <c r="B6">
        <v>14.48</v>
      </c>
      <c r="C6">
        <v>4</v>
      </c>
    </row>
    <row r="7" spans="1:3" x14ac:dyDescent="0.25">
      <c r="A7" t="s">
        <v>66</v>
      </c>
      <c r="B7">
        <v>18.829999999999998</v>
      </c>
      <c r="C7">
        <v>5</v>
      </c>
    </row>
    <row r="8" spans="1:3" x14ac:dyDescent="0.25">
      <c r="A8" t="s">
        <v>67</v>
      </c>
      <c r="B8">
        <v>23.64</v>
      </c>
      <c r="C8">
        <v>6</v>
      </c>
    </row>
    <row r="9" spans="1:3" x14ac:dyDescent="0.25">
      <c r="A9" t="s">
        <v>68</v>
      </c>
      <c r="B9">
        <v>31.19</v>
      </c>
      <c r="C9">
        <v>7</v>
      </c>
    </row>
    <row r="10" spans="1:3" x14ac:dyDescent="0.25">
      <c r="A10" t="s">
        <v>69</v>
      </c>
      <c r="B10">
        <v>46.43</v>
      </c>
      <c r="C10">
        <v>8</v>
      </c>
    </row>
    <row r="11" spans="1:3" x14ac:dyDescent="0.25">
      <c r="A11" t="s">
        <v>70</v>
      </c>
      <c r="B11">
        <v>68.25</v>
      </c>
      <c r="C11">
        <v>9</v>
      </c>
    </row>
    <row r="12" spans="1:3" x14ac:dyDescent="0.25">
      <c r="A12" t="s">
        <v>71</v>
      </c>
      <c r="B12">
        <v>94.2</v>
      </c>
      <c r="C12">
        <v>10</v>
      </c>
    </row>
    <row r="13" spans="1:3" x14ac:dyDescent="0.25">
      <c r="A13" t="s">
        <v>72</v>
      </c>
      <c r="B13">
        <v>120.5</v>
      </c>
      <c r="C13">
        <v>11</v>
      </c>
    </row>
    <row r="14" spans="1:3" x14ac:dyDescent="0.25">
      <c r="A14" t="s">
        <v>73</v>
      </c>
      <c r="B14">
        <v>164.12</v>
      </c>
      <c r="C14">
        <v>12</v>
      </c>
    </row>
    <row r="15" spans="1:3" x14ac:dyDescent="0.25">
      <c r="A15" t="s">
        <v>74</v>
      </c>
      <c r="B15">
        <v>251.09</v>
      </c>
      <c r="C15">
        <v>13</v>
      </c>
    </row>
    <row r="16" spans="1:3" x14ac:dyDescent="0.25">
      <c r="A16" t="s">
        <v>75</v>
      </c>
      <c r="B16">
        <v>371.94</v>
      </c>
      <c r="C16">
        <v>14</v>
      </c>
    </row>
    <row r="17" spans="1:3" x14ac:dyDescent="0.25">
      <c r="A17" t="s">
        <v>76</v>
      </c>
      <c r="B17">
        <v>696.38</v>
      </c>
      <c r="C17">
        <v>15</v>
      </c>
    </row>
    <row r="18" spans="1:3" x14ac:dyDescent="0.25">
      <c r="A18" t="s">
        <v>77</v>
      </c>
      <c r="B18">
        <v>4.76</v>
      </c>
      <c r="C18">
        <v>16</v>
      </c>
    </row>
    <row r="19" spans="1:3" x14ac:dyDescent="0.25">
      <c r="A19" t="s">
        <v>78</v>
      </c>
      <c r="B19">
        <v>3.91</v>
      </c>
      <c r="C19">
        <v>17</v>
      </c>
    </row>
    <row r="20" spans="1:3" x14ac:dyDescent="0.25">
      <c r="A20" t="s">
        <v>79</v>
      </c>
      <c r="B20">
        <v>7.96</v>
      </c>
      <c r="C20">
        <v>18</v>
      </c>
    </row>
    <row r="21" spans="1:3" x14ac:dyDescent="0.25">
      <c r="A21" t="s">
        <v>80</v>
      </c>
      <c r="B21">
        <v>7.06</v>
      </c>
      <c r="C21">
        <v>19</v>
      </c>
    </row>
    <row r="22" spans="1:3" x14ac:dyDescent="0.25">
      <c r="A22" t="s">
        <v>81</v>
      </c>
      <c r="B22">
        <v>10.02</v>
      </c>
      <c r="C22">
        <v>20</v>
      </c>
    </row>
    <row r="23" spans="1:3" x14ac:dyDescent="0.25">
      <c r="A23" t="s">
        <v>82</v>
      </c>
      <c r="B23">
        <v>8.6199999999999992</v>
      </c>
      <c r="C23">
        <v>21</v>
      </c>
    </row>
    <row r="24" spans="1:3" x14ac:dyDescent="0.25">
      <c r="A24" t="s">
        <v>83</v>
      </c>
      <c r="B24">
        <v>11.93</v>
      </c>
      <c r="C24">
        <v>22</v>
      </c>
    </row>
    <row r="25" spans="1:3" x14ac:dyDescent="0.25">
      <c r="A25" t="s">
        <v>84</v>
      </c>
      <c r="B25">
        <v>10.65</v>
      </c>
      <c r="C25">
        <v>23</v>
      </c>
    </row>
    <row r="26" spans="1:3" x14ac:dyDescent="0.25">
      <c r="A26" t="s">
        <v>85</v>
      </c>
      <c r="B26">
        <v>18.47</v>
      </c>
      <c r="C26">
        <v>24</v>
      </c>
    </row>
    <row r="27" spans="1:3" x14ac:dyDescent="0.25">
      <c r="A27" t="s">
        <v>86</v>
      </c>
      <c r="B27">
        <v>16.07</v>
      </c>
      <c r="C27">
        <v>25</v>
      </c>
    </row>
    <row r="28" spans="1:3" x14ac:dyDescent="0.25">
      <c r="A28" t="s">
        <v>87</v>
      </c>
      <c r="B28">
        <v>24.42</v>
      </c>
      <c r="C28">
        <v>26</v>
      </c>
    </row>
    <row r="29" spans="1:3" x14ac:dyDescent="0.25">
      <c r="A29" t="s">
        <v>88</v>
      </c>
      <c r="B29">
        <v>21.34</v>
      </c>
      <c r="C29">
        <v>27</v>
      </c>
    </row>
    <row r="30" spans="1:3" x14ac:dyDescent="0.25">
      <c r="A30" t="s">
        <v>89</v>
      </c>
      <c r="B30">
        <v>29.02</v>
      </c>
      <c r="C30">
        <v>28</v>
      </c>
    </row>
    <row r="31" spans="1:3" x14ac:dyDescent="0.25">
      <c r="A31" t="s">
        <v>90</v>
      </c>
      <c r="B31">
        <v>26.16</v>
      </c>
      <c r="C31">
        <v>29</v>
      </c>
    </row>
    <row r="32" spans="1:3" x14ac:dyDescent="0.25">
      <c r="A32" t="s">
        <v>91</v>
      </c>
      <c r="B32">
        <v>40.299999999999997</v>
      </c>
      <c r="C32">
        <v>30</v>
      </c>
    </row>
    <row r="33" spans="1:3" x14ac:dyDescent="0.25">
      <c r="A33" t="s">
        <v>92</v>
      </c>
      <c r="B33">
        <v>33.99</v>
      </c>
      <c r="C33">
        <v>31</v>
      </c>
    </row>
    <row r="34" spans="1:3" x14ac:dyDescent="0.25">
      <c r="A34" t="s">
        <v>93</v>
      </c>
      <c r="B34">
        <v>62.03</v>
      </c>
      <c r="C34">
        <v>32</v>
      </c>
    </row>
    <row r="35" spans="1:3" x14ac:dyDescent="0.25">
      <c r="A35" t="s">
        <v>94</v>
      </c>
      <c r="B35">
        <v>52.17</v>
      </c>
      <c r="C35">
        <v>33</v>
      </c>
    </row>
    <row r="36" spans="1:3" x14ac:dyDescent="0.25">
      <c r="A36" t="s">
        <v>95</v>
      </c>
      <c r="B36">
        <v>92.62</v>
      </c>
      <c r="C36">
        <v>34</v>
      </c>
    </row>
    <row r="37" spans="1:3" x14ac:dyDescent="0.25">
      <c r="A37" t="s">
        <v>96</v>
      </c>
      <c r="B37">
        <v>128.87</v>
      </c>
      <c r="C37">
        <v>35</v>
      </c>
    </row>
    <row r="38" spans="1:3" x14ac:dyDescent="0.25">
      <c r="A38" t="s">
        <v>97</v>
      </c>
      <c r="B38">
        <v>3.3</v>
      </c>
      <c r="C38">
        <v>36</v>
      </c>
    </row>
    <row r="39" spans="1:3" x14ac:dyDescent="0.25">
      <c r="A39" t="s">
        <v>98</v>
      </c>
      <c r="B39">
        <v>4.83</v>
      </c>
      <c r="C39">
        <v>37</v>
      </c>
    </row>
    <row r="40" spans="1:3" x14ac:dyDescent="0.25">
      <c r="A40" t="s">
        <v>99</v>
      </c>
      <c r="B40">
        <v>5.89</v>
      </c>
      <c r="C40">
        <v>38</v>
      </c>
    </row>
    <row r="41" spans="1:3" x14ac:dyDescent="0.25">
      <c r="A41" t="s">
        <v>100</v>
      </c>
      <c r="B41">
        <v>8.4700000000000006</v>
      </c>
      <c r="C41">
        <v>39</v>
      </c>
    </row>
    <row r="42" spans="1:3" x14ac:dyDescent="0.25">
      <c r="A42" t="s">
        <v>101</v>
      </c>
      <c r="B42">
        <v>9.61</v>
      </c>
      <c r="C42">
        <v>40</v>
      </c>
    </row>
    <row r="43" spans="1:3" x14ac:dyDescent="0.25">
      <c r="A43" t="s">
        <v>102</v>
      </c>
      <c r="B43">
        <v>14.09</v>
      </c>
      <c r="C43">
        <v>41</v>
      </c>
    </row>
    <row r="44" spans="1:3" x14ac:dyDescent="0.25">
      <c r="A44" t="s">
        <v>103</v>
      </c>
      <c r="B44">
        <v>19.5</v>
      </c>
      <c r="C44">
        <v>42</v>
      </c>
    </row>
    <row r="45" spans="1:3" x14ac:dyDescent="0.25">
      <c r="A45" t="s">
        <v>104</v>
      </c>
      <c r="B45">
        <v>24.82</v>
      </c>
      <c r="C45">
        <v>43</v>
      </c>
    </row>
    <row r="46" spans="1:3" x14ac:dyDescent="0.25">
      <c r="A46" t="s">
        <v>105</v>
      </c>
      <c r="B46">
        <v>38.83</v>
      </c>
      <c r="C46">
        <v>44</v>
      </c>
    </row>
    <row r="47" spans="1:3" x14ac:dyDescent="0.25">
      <c r="A47" t="s">
        <v>106</v>
      </c>
      <c r="B47">
        <v>55.59</v>
      </c>
      <c r="C47">
        <v>45</v>
      </c>
    </row>
    <row r="48" spans="1:3" x14ac:dyDescent="0.25">
      <c r="A48" t="s">
        <v>107</v>
      </c>
      <c r="B48">
        <v>77.63</v>
      </c>
      <c r="C48">
        <v>46</v>
      </c>
    </row>
    <row r="49" spans="1:3" x14ac:dyDescent="0.25">
      <c r="A49" t="s">
        <v>108</v>
      </c>
      <c r="B49">
        <v>101.27</v>
      </c>
      <c r="C49">
        <v>47</v>
      </c>
    </row>
    <row r="50" spans="1:3" x14ac:dyDescent="0.25">
      <c r="A50" t="s">
        <v>109</v>
      </c>
      <c r="B50">
        <v>129.97</v>
      </c>
      <c r="C50">
        <v>48</v>
      </c>
    </row>
    <row r="51" spans="1:3" x14ac:dyDescent="0.25">
      <c r="A51" t="s">
        <v>110</v>
      </c>
      <c r="B51">
        <v>189.11</v>
      </c>
      <c r="C51">
        <v>49</v>
      </c>
    </row>
    <row r="52" spans="1:3" x14ac:dyDescent="0.25">
      <c r="A52" t="s">
        <v>111</v>
      </c>
      <c r="B52">
        <v>256.81</v>
      </c>
      <c r="C52">
        <v>50</v>
      </c>
    </row>
    <row r="53" spans="1:3" x14ac:dyDescent="0.25">
      <c r="A53" t="s">
        <v>112</v>
      </c>
      <c r="B53">
        <v>491.61</v>
      </c>
      <c r="C53">
        <v>51</v>
      </c>
    </row>
    <row r="54" spans="1:3" x14ac:dyDescent="0.25">
      <c r="A54" t="s">
        <v>113</v>
      </c>
      <c r="B54">
        <v>4.26</v>
      </c>
      <c r="C54">
        <v>52</v>
      </c>
    </row>
    <row r="55" spans="1:3" x14ac:dyDescent="0.25">
      <c r="A55" t="s">
        <v>114</v>
      </c>
      <c r="B55">
        <v>3.32</v>
      </c>
      <c r="C55">
        <v>53</v>
      </c>
    </row>
    <row r="56" spans="1:3" x14ac:dyDescent="0.25">
      <c r="A56" t="s">
        <v>115</v>
      </c>
      <c r="B56">
        <v>6.64</v>
      </c>
      <c r="C56">
        <v>54</v>
      </c>
    </row>
    <row r="57" spans="1:3" x14ac:dyDescent="0.25">
      <c r="A57" t="s">
        <v>116</v>
      </c>
      <c r="B57">
        <v>4.9400000000000004</v>
      </c>
      <c r="C57">
        <v>55</v>
      </c>
    </row>
    <row r="58" spans="1:3" x14ac:dyDescent="0.25">
      <c r="A58" t="s">
        <v>117</v>
      </c>
      <c r="B58">
        <v>8.83</v>
      </c>
      <c r="C58">
        <v>56</v>
      </c>
    </row>
    <row r="59" spans="1:3" x14ac:dyDescent="0.25">
      <c r="A59" t="s">
        <v>118</v>
      </c>
      <c r="B59">
        <v>7.2</v>
      </c>
      <c r="C59">
        <v>57</v>
      </c>
    </row>
    <row r="60" spans="1:3" x14ac:dyDescent="0.25">
      <c r="A60" t="s">
        <v>119</v>
      </c>
      <c r="B60">
        <v>11.42</v>
      </c>
      <c r="C60">
        <v>58</v>
      </c>
    </row>
    <row r="61" spans="1:3" x14ac:dyDescent="0.25">
      <c r="A61" t="s">
        <v>120</v>
      </c>
      <c r="B61">
        <v>9.2200000000000006</v>
      </c>
      <c r="C61">
        <v>59</v>
      </c>
    </row>
    <row r="62" spans="1:3" x14ac:dyDescent="0.25">
      <c r="A62" t="s">
        <v>121</v>
      </c>
      <c r="B62">
        <v>13.54</v>
      </c>
      <c r="C62">
        <v>60</v>
      </c>
    </row>
    <row r="63" spans="1:3" x14ac:dyDescent="0.25">
      <c r="A63" t="s">
        <v>122</v>
      </c>
      <c r="B63">
        <v>11.46</v>
      </c>
      <c r="C63">
        <v>61</v>
      </c>
    </row>
    <row r="64" spans="1:3" x14ac:dyDescent="0.25">
      <c r="A64" t="s">
        <v>123</v>
      </c>
      <c r="B64">
        <v>18.77</v>
      </c>
      <c r="C64">
        <v>62</v>
      </c>
    </row>
    <row r="65" spans="1:3" x14ac:dyDescent="0.25">
      <c r="A65" t="s">
        <v>124</v>
      </c>
      <c r="B65">
        <v>16.420000000000002</v>
      </c>
      <c r="C65">
        <v>63</v>
      </c>
    </row>
    <row r="66" spans="1:3" x14ac:dyDescent="0.25">
      <c r="A66" t="s">
        <v>125</v>
      </c>
      <c r="B66">
        <v>24.9</v>
      </c>
      <c r="C66">
        <v>64</v>
      </c>
    </row>
    <row r="67" spans="1:3" x14ac:dyDescent="0.25">
      <c r="A67" t="s">
        <v>126</v>
      </c>
      <c r="B67">
        <v>22.28</v>
      </c>
      <c r="C67">
        <v>65</v>
      </c>
    </row>
    <row r="68" spans="1:3" x14ac:dyDescent="0.25">
      <c r="A68" t="s">
        <v>127</v>
      </c>
      <c r="B68">
        <v>33.590000000000003</v>
      </c>
      <c r="C68">
        <v>66</v>
      </c>
    </row>
    <row r="69" spans="1:3" x14ac:dyDescent="0.25">
      <c r="A69" t="s">
        <v>128</v>
      </c>
      <c r="B69">
        <v>28.69</v>
      </c>
      <c r="C69">
        <v>67</v>
      </c>
    </row>
    <row r="70" spans="1:3" x14ac:dyDescent="0.25">
      <c r="A70" t="s">
        <v>129</v>
      </c>
      <c r="B70">
        <v>52.97</v>
      </c>
      <c r="C70">
        <v>68</v>
      </c>
    </row>
    <row r="71" spans="1:3" x14ac:dyDescent="0.25">
      <c r="A71" t="s">
        <v>130</v>
      </c>
      <c r="B71">
        <v>45.66</v>
      </c>
      <c r="C71">
        <v>69</v>
      </c>
    </row>
    <row r="72" spans="1:3" x14ac:dyDescent="0.25">
      <c r="A72" t="s">
        <v>131</v>
      </c>
      <c r="B72">
        <v>72.69</v>
      </c>
      <c r="C72">
        <v>70</v>
      </c>
    </row>
    <row r="73" spans="1:3" x14ac:dyDescent="0.25">
      <c r="A73" t="s">
        <v>132</v>
      </c>
      <c r="B73">
        <v>97.18</v>
      </c>
      <c r="C73">
        <v>71</v>
      </c>
    </row>
    <row r="74" spans="1:3" x14ac:dyDescent="0.25">
      <c r="A74" t="s">
        <v>133</v>
      </c>
      <c r="B74">
        <v>3.82</v>
      </c>
      <c r="C74">
        <v>72</v>
      </c>
    </row>
    <row r="75" spans="1:3" x14ac:dyDescent="0.25">
      <c r="A75" t="s">
        <v>134</v>
      </c>
      <c r="B75">
        <v>4.3499999999999996</v>
      </c>
      <c r="C75">
        <v>73</v>
      </c>
    </row>
    <row r="76" spans="1:3" x14ac:dyDescent="0.25">
      <c r="A76" t="s">
        <v>135</v>
      </c>
      <c r="B76">
        <v>6.34</v>
      </c>
      <c r="C76">
        <v>74</v>
      </c>
    </row>
    <row r="77" spans="1:3" x14ac:dyDescent="0.25">
      <c r="A77" t="s">
        <v>136</v>
      </c>
      <c r="B77">
        <v>7.04</v>
      </c>
      <c r="C77">
        <v>75</v>
      </c>
    </row>
    <row r="78" spans="1:3" x14ac:dyDescent="0.25">
      <c r="A78" t="s">
        <v>137</v>
      </c>
      <c r="B78">
        <v>10.81</v>
      </c>
      <c r="C78">
        <v>76</v>
      </c>
    </row>
    <row r="79" spans="1:3" x14ac:dyDescent="0.25">
      <c r="A79" t="s">
        <v>138</v>
      </c>
      <c r="B79">
        <v>16.190000000000001</v>
      </c>
      <c r="C79">
        <v>77</v>
      </c>
    </row>
    <row r="80" spans="1:3" x14ac:dyDescent="0.25">
      <c r="A80" t="s">
        <v>139</v>
      </c>
      <c r="B80">
        <v>22.27</v>
      </c>
      <c r="C80">
        <v>78</v>
      </c>
    </row>
    <row r="81" spans="1:3" x14ac:dyDescent="0.25">
      <c r="A81" t="s">
        <v>140</v>
      </c>
      <c r="B81">
        <v>34.25</v>
      </c>
      <c r="C81">
        <v>79</v>
      </c>
    </row>
    <row r="82" spans="1:3" x14ac:dyDescent="0.25">
      <c r="A82" t="s">
        <v>141</v>
      </c>
      <c r="B82">
        <v>49.62</v>
      </c>
      <c r="C82">
        <v>80</v>
      </c>
    </row>
    <row r="83" spans="1:3" x14ac:dyDescent="0.25">
      <c r="A83" t="s">
        <v>142</v>
      </c>
      <c r="B83">
        <v>65.89</v>
      </c>
      <c r="C83">
        <v>81</v>
      </c>
    </row>
    <row r="84" spans="1:3" x14ac:dyDescent="0.25">
      <c r="A84" t="s">
        <v>143</v>
      </c>
      <c r="B84">
        <v>89.04</v>
      </c>
      <c r="C84">
        <v>82</v>
      </c>
    </row>
    <row r="85" spans="1:3" x14ac:dyDescent="0.25">
      <c r="A85" t="s">
        <v>144</v>
      </c>
      <c r="B85">
        <v>121.39</v>
      </c>
      <c r="C85">
        <v>83</v>
      </c>
    </row>
    <row r="86" spans="1:3" x14ac:dyDescent="0.25">
      <c r="A86" t="s">
        <v>145</v>
      </c>
      <c r="B86">
        <v>192.15</v>
      </c>
      <c r="C86">
        <v>84</v>
      </c>
    </row>
    <row r="87" spans="1:3" x14ac:dyDescent="0.25">
      <c r="A87" t="s">
        <v>146</v>
      </c>
      <c r="B87">
        <v>261.14</v>
      </c>
      <c r="C87">
        <v>85</v>
      </c>
    </row>
    <row r="88" spans="1:3" x14ac:dyDescent="0.25">
      <c r="A88" t="s">
        <v>147</v>
      </c>
      <c r="B88">
        <v>495.01</v>
      </c>
      <c r="C88">
        <v>86</v>
      </c>
    </row>
    <row r="89" spans="1:3" x14ac:dyDescent="0.25">
      <c r="A89" t="s">
        <v>148</v>
      </c>
      <c r="B89">
        <v>17.11</v>
      </c>
      <c r="C89">
        <v>87</v>
      </c>
    </row>
    <row r="90" spans="1:3" x14ac:dyDescent="0.25">
      <c r="A90" t="s">
        <v>149</v>
      </c>
      <c r="B90">
        <v>21.46</v>
      </c>
      <c r="C90">
        <v>88</v>
      </c>
    </row>
    <row r="91" spans="1:3" x14ac:dyDescent="0.25">
      <c r="A91" t="s">
        <v>150</v>
      </c>
      <c r="B91">
        <v>28.15</v>
      </c>
      <c r="C91">
        <v>89</v>
      </c>
    </row>
    <row r="92" spans="1:3" x14ac:dyDescent="0.25">
      <c r="A92" t="s">
        <v>151</v>
      </c>
      <c r="B92">
        <v>48.81</v>
      </c>
      <c r="C92">
        <v>90</v>
      </c>
    </row>
    <row r="93" spans="1:3" x14ac:dyDescent="0.25">
      <c r="A93" t="s">
        <v>152</v>
      </c>
      <c r="B93">
        <v>85.01</v>
      </c>
      <c r="C93">
        <v>91</v>
      </c>
    </row>
    <row r="94" spans="1:3" x14ac:dyDescent="0.25">
      <c r="A94" t="s">
        <v>153</v>
      </c>
      <c r="B94">
        <v>172.83</v>
      </c>
      <c r="C94">
        <v>92</v>
      </c>
    </row>
    <row r="95" spans="1:3" x14ac:dyDescent="0.25">
      <c r="A95" t="s">
        <v>154</v>
      </c>
      <c r="B95">
        <v>239.69</v>
      </c>
      <c r="C95">
        <v>93</v>
      </c>
    </row>
    <row r="96" spans="1:3" x14ac:dyDescent="0.25">
      <c r="A96" t="s">
        <v>155</v>
      </c>
      <c r="B96">
        <v>4.6900000000000004</v>
      </c>
      <c r="C96">
        <v>94</v>
      </c>
    </row>
    <row r="97" spans="1:3" x14ac:dyDescent="0.25">
      <c r="A97" t="s">
        <v>156</v>
      </c>
      <c r="B97">
        <v>3.56</v>
      </c>
      <c r="C97">
        <v>95</v>
      </c>
    </row>
    <row r="98" spans="1:3" x14ac:dyDescent="0.25">
      <c r="A98" t="s">
        <v>157</v>
      </c>
      <c r="B98">
        <v>5.35</v>
      </c>
      <c r="C98">
        <v>96</v>
      </c>
    </row>
    <row r="99" spans="1:3" x14ac:dyDescent="0.25">
      <c r="A99" t="s">
        <v>158</v>
      </c>
      <c r="B99">
        <v>6.92</v>
      </c>
      <c r="C99">
        <v>97</v>
      </c>
    </row>
    <row r="100" spans="1:3" x14ac:dyDescent="0.25">
      <c r="A100" t="s">
        <v>159</v>
      </c>
      <c r="B100">
        <v>9.25</v>
      </c>
      <c r="C100">
        <v>98</v>
      </c>
    </row>
    <row r="101" spans="1:3" x14ac:dyDescent="0.25">
      <c r="A101" t="s">
        <v>160</v>
      </c>
      <c r="B101">
        <v>11.01</v>
      </c>
      <c r="C101">
        <v>99</v>
      </c>
    </row>
    <row r="102" spans="1:3" x14ac:dyDescent="0.25">
      <c r="A102" t="s">
        <v>161</v>
      </c>
      <c r="B102">
        <v>15.83</v>
      </c>
      <c r="C102">
        <v>100</v>
      </c>
    </row>
    <row r="103" spans="1:3" x14ac:dyDescent="0.25">
      <c r="A103" t="s">
        <v>162</v>
      </c>
      <c r="B103">
        <v>21.1</v>
      </c>
      <c r="C103">
        <v>101</v>
      </c>
    </row>
    <row r="104" spans="1:3" x14ac:dyDescent="0.25">
      <c r="A104" t="s">
        <v>163</v>
      </c>
      <c r="B104">
        <v>27.41</v>
      </c>
      <c r="C104">
        <v>102</v>
      </c>
    </row>
    <row r="105" spans="1:3" x14ac:dyDescent="0.25">
      <c r="A105" t="s">
        <v>164</v>
      </c>
      <c r="B105">
        <v>41.36</v>
      </c>
      <c r="C105">
        <v>103</v>
      </c>
    </row>
    <row r="106" spans="1:3" x14ac:dyDescent="0.25">
      <c r="A106" t="s">
        <v>165</v>
      </c>
      <c r="B106">
        <v>59.45</v>
      </c>
      <c r="C106">
        <v>104</v>
      </c>
    </row>
    <row r="107" spans="1:3" x14ac:dyDescent="0.25">
      <c r="A107" t="s">
        <v>166</v>
      </c>
      <c r="B107">
        <v>80.37</v>
      </c>
      <c r="C107">
        <v>105</v>
      </c>
    </row>
    <row r="108" spans="1:3" x14ac:dyDescent="0.25">
      <c r="A108" t="s">
        <v>167</v>
      </c>
      <c r="B108">
        <v>106.1</v>
      </c>
      <c r="C108">
        <v>106</v>
      </c>
    </row>
    <row r="109" spans="1:3" x14ac:dyDescent="0.25">
      <c r="A109" t="s">
        <v>168</v>
      </c>
      <c r="B109">
        <v>143.79</v>
      </c>
      <c r="C109">
        <v>107</v>
      </c>
    </row>
    <row r="110" spans="1:3" x14ac:dyDescent="0.25">
      <c r="A110" t="s">
        <v>169</v>
      </c>
      <c r="B110">
        <v>324.38</v>
      </c>
      <c r="C110">
        <v>108</v>
      </c>
    </row>
    <row r="111" spans="1:3" x14ac:dyDescent="0.25">
      <c r="A111" t="s">
        <v>170</v>
      </c>
      <c r="B111">
        <v>353.47</v>
      </c>
      <c r="C111">
        <v>109</v>
      </c>
    </row>
    <row r="112" spans="1:3" x14ac:dyDescent="0.25">
      <c r="A112" t="s">
        <v>171</v>
      </c>
      <c r="B112">
        <v>663.56</v>
      </c>
      <c r="C112">
        <v>110</v>
      </c>
    </row>
    <row r="113" spans="1:3" x14ac:dyDescent="0.25">
      <c r="A113" t="s">
        <v>172</v>
      </c>
      <c r="B113">
        <v>4.05</v>
      </c>
      <c r="C113">
        <v>111</v>
      </c>
    </row>
    <row r="114" spans="1:3" x14ac:dyDescent="0.25">
      <c r="A114" t="s">
        <v>173</v>
      </c>
      <c r="B114">
        <v>7.11</v>
      </c>
      <c r="C114">
        <v>112</v>
      </c>
    </row>
    <row r="115" spans="1:3" x14ac:dyDescent="0.25">
      <c r="A115" t="s">
        <v>174</v>
      </c>
      <c r="B115">
        <v>8.27</v>
      </c>
      <c r="C115">
        <v>113</v>
      </c>
    </row>
    <row r="116" spans="1:3" x14ac:dyDescent="0.25">
      <c r="A116" t="s">
        <v>175</v>
      </c>
      <c r="B116">
        <v>10.39</v>
      </c>
      <c r="C116">
        <v>114</v>
      </c>
    </row>
    <row r="117" spans="1:3" x14ac:dyDescent="0.25">
      <c r="A117" t="s">
        <v>176</v>
      </c>
      <c r="B117">
        <v>15.43</v>
      </c>
      <c r="C117">
        <v>115</v>
      </c>
    </row>
    <row r="118" spans="1:3" x14ac:dyDescent="0.25">
      <c r="A118" t="s">
        <v>177</v>
      </c>
      <c r="B118">
        <v>19.66</v>
      </c>
      <c r="C118">
        <v>116</v>
      </c>
    </row>
    <row r="119" spans="1:3" x14ac:dyDescent="0.25">
      <c r="A119" t="s">
        <v>178</v>
      </c>
      <c r="B119">
        <v>24.51</v>
      </c>
      <c r="C119">
        <v>117</v>
      </c>
    </row>
    <row r="120" spans="1:3" x14ac:dyDescent="0.25">
      <c r="A120" t="s">
        <v>179</v>
      </c>
      <c r="B120">
        <v>32.92</v>
      </c>
      <c r="C120">
        <v>118</v>
      </c>
    </row>
    <row r="121" spans="1:3" x14ac:dyDescent="0.25">
      <c r="A121" t="s">
        <v>180</v>
      </c>
      <c r="B121">
        <v>48.66</v>
      </c>
      <c r="C121">
        <v>119</v>
      </c>
    </row>
    <row r="122" spans="1:3" x14ac:dyDescent="0.25">
      <c r="A122" t="s">
        <v>181</v>
      </c>
      <c r="B122">
        <v>72.45</v>
      </c>
      <c r="C122">
        <v>120</v>
      </c>
    </row>
    <row r="123" spans="1:3" x14ac:dyDescent="0.25">
      <c r="A123" t="s">
        <v>182</v>
      </c>
      <c r="B123">
        <v>98.28</v>
      </c>
      <c r="C123">
        <v>121</v>
      </c>
    </row>
    <row r="124" spans="1:3" x14ac:dyDescent="0.25">
      <c r="A124" t="s">
        <v>183</v>
      </c>
      <c r="B124">
        <v>127.67</v>
      </c>
      <c r="C124">
        <v>122</v>
      </c>
    </row>
    <row r="125" spans="1:3" x14ac:dyDescent="0.25">
      <c r="A125" t="s">
        <v>184</v>
      </c>
      <c r="B125">
        <v>176.72</v>
      </c>
      <c r="C125">
        <v>123</v>
      </c>
    </row>
    <row r="126" spans="1:3" x14ac:dyDescent="0.25">
      <c r="A126" t="s">
        <v>185</v>
      </c>
      <c r="B126">
        <v>321.47000000000003</v>
      </c>
      <c r="C126">
        <v>124</v>
      </c>
    </row>
    <row r="127" spans="1:3" x14ac:dyDescent="0.25">
      <c r="A127" t="s">
        <v>186</v>
      </c>
      <c r="B127">
        <v>464.08</v>
      </c>
      <c r="C127">
        <v>125</v>
      </c>
    </row>
    <row r="128" spans="1:3" x14ac:dyDescent="0.25">
      <c r="A128" t="s">
        <v>187</v>
      </c>
      <c r="B128">
        <v>891.55</v>
      </c>
      <c r="C128">
        <v>126</v>
      </c>
    </row>
    <row r="129" spans="1:3" x14ac:dyDescent="0.25">
      <c r="A129" t="s">
        <v>188</v>
      </c>
      <c r="B129">
        <v>4.51</v>
      </c>
      <c r="C129">
        <v>127</v>
      </c>
    </row>
    <row r="130" spans="1:3" x14ac:dyDescent="0.25">
      <c r="A130" s="10" t="s">
        <v>189</v>
      </c>
      <c r="B130" s="11">
        <v>3.86</v>
      </c>
      <c r="C130">
        <v>128</v>
      </c>
    </row>
    <row r="131" spans="1:3" x14ac:dyDescent="0.25">
      <c r="A131" t="s">
        <v>190</v>
      </c>
      <c r="B131">
        <v>5.91</v>
      </c>
      <c r="C131">
        <v>129</v>
      </c>
    </row>
    <row r="132" spans="1:3" x14ac:dyDescent="0.25">
      <c r="A132" t="s">
        <v>191</v>
      </c>
      <c r="B132">
        <v>5.0599999999999996</v>
      </c>
      <c r="C132">
        <v>130</v>
      </c>
    </row>
    <row r="133" spans="1:3" x14ac:dyDescent="0.25">
      <c r="A133" t="s">
        <v>192</v>
      </c>
      <c r="B133">
        <v>84.81</v>
      </c>
      <c r="C133">
        <v>131</v>
      </c>
    </row>
    <row r="134" spans="1:3" x14ac:dyDescent="0.25">
      <c r="A134" t="s">
        <v>193</v>
      </c>
      <c r="B134">
        <v>174.9</v>
      </c>
      <c r="C134">
        <v>132</v>
      </c>
    </row>
    <row r="135" spans="1:3" x14ac:dyDescent="0.25">
      <c r="A135" t="s">
        <v>194</v>
      </c>
      <c r="B135">
        <v>99.14</v>
      </c>
      <c r="C135">
        <v>133</v>
      </c>
    </row>
    <row r="136" spans="1:3" x14ac:dyDescent="0.25">
      <c r="A136" t="s">
        <v>195</v>
      </c>
      <c r="B136">
        <v>204.47</v>
      </c>
      <c r="C136">
        <v>134</v>
      </c>
    </row>
    <row r="137" spans="1:3" x14ac:dyDescent="0.25">
      <c r="A137" t="s">
        <v>196</v>
      </c>
      <c r="B137">
        <v>112.94</v>
      </c>
      <c r="C137">
        <v>135</v>
      </c>
    </row>
    <row r="138" spans="1:3" x14ac:dyDescent="0.25">
      <c r="A138" t="s">
        <v>197</v>
      </c>
      <c r="B138">
        <v>234.91</v>
      </c>
      <c r="C138">
        <v>136</v>
      </c>
    </row>
    <row r="139" spans="1:3" x14ac:dyDescent="0.25">
      <c r="A139" t="s">
        <v>198</v>
      </c>
      <c r="B139">
        <v>153.13999999999999</v>
      </c>
      <c r="C139">
        <v>137</v>
      </c>
    </row>
    <row r="140" spans="1:3" x14ac:dyDescent="0.25">
      <c r="A140" t="s">
        <v>199</v>
      </c>
      <c r="B140">
        <v>315.64999999999998</v>
      </c>
      <c r="C140">
        <v>138</v>
      </c>
    </row>
    <row r="141" spans="1:3" x14ac:dyDescent="0.25">
      <c r="A141" t="s">
        <v>200</v>
      </c>
      <c r="B141">
        <v>159.66999999999999</v>
      </c>
      <c r="C141">
        <v>139</v>
      </c>
    </row>
    <row r="142" spans="1:3" x14ac:dyDescent="0.25">
      <c r="A142" t="s">
        <v>201</v>
      </c>
      <c r="B142">
        <v>341.93</v>
      </c>
      <c r="C142">
        <v>140</v>
      </c>
    </row>
    <row r="143" spans="1:3" x14ac:dyDescent="0.25">
      <c r="A143" t="s">
        <v>202</v>
      </c>
      <c r="B143">
        <v>227.17</v>
      </c>
      <c r="C143">
        <v>141</v>
      </c>
    </row>
    <row r="144" spans="1:3" x14ac:dyDescent="0.25">
      <c r="A144" t="s">
        <v>203</v>
      </c>
      <c r="B144">
        <v>472.5</v>
      </c>
      <c r="C144">
        <v>142</v>
      </c>
    </row>
    <row r="145" spans="1:3" x14ac:dyDescent="0.25">
      <c r="A145" t="s">
        <v>204</v>
      </c>
      <c r="B145">
        <v>304.06</v>
      </c>
      <c r="C145">
        <v>143</v>
      </c>
    </row>
    <row r="146" spans="1:3" x14ac:dyDescent="0.25">
      <c r="A146" t="s">
        <v>205</v>
      </c>
      <c r="B146">
        <v>632.39</v>
      </c>
      <c r="C146">
        <v>144</v>
      </c>
    </row>
    <row r="147" spans="1:3" x14ac:dyDescent="0.25">
      <c r="A147" t="s">
        <v>206</v>
      </c>
      <c r="B147">
        <v>362.77</v>
      </c>
      <c r="C147">
        <v>145</v>
      </c>
    </row>
    <row r="148" spans="1:3" x14ac:dyDescent="0.25">
      <c r="A148" t="s">
        <v>207</v>
      </c>
      <c r="B148">
        <v>760.72</v>
      </c>
      <c r="C148">
        <v>146</v>
      </c>
    </row>
    <row r="149" spans="1:3" x14ac:dyDescent="0.25">
      <c r="A149" t="s">
        <v>208</v>
      </c>
      <c r="B149">
        <v>538.41</v>
      </c>
      <c r="C149">
        <v>147</v>
      </c>
    </row>
    <row r="150" spans="1:3" x14ac:dyDescent="0.25">
      <c r="A150" t="s">
        <v>209</v>
      </c>
      <c r="B150">
        <v>1134.95</v>
      </c>
      <c r="C150">
        <v>148</v>
      </c>
    </row>
    <row r="151" spans="1:3" x14ac:dyDescent="0.25">
      <c r="A151" t="s">
        <v>210</v>
      </c>
      <c r="B151">
        <v>806.6</v>
      </c>
      <c r="C151">
        <v>149</v>
      </c>
    </row>
    <row r="152" spans="1:3" x14ac:dyDescent="0.25">
      <c r="A152" t="s">
        <v>211</v>
      </c>
      <c r="B152">
        <v>1661.67</v>
      </c>
      <c r="C152">
        <v>150</v>
      </c>
    </row>
    <row r="153" spans="1:3" x14ac:dyDescent="0.25">
      <c r="A153" t="s">
        <v>212</v>
      </c>
      <c r="B153">
        <v>1379.74</v>
      </c>
      <c r="C153">
        <v>151</v>
      </c>
    </row>
    <row r="154" spans="1:3" x14ac:dyDescent="0.25">
      <c r="A154" t="s">
        <v>213</v>
      </c>
      <c r="B154">
        <v>2842.18</v>
      </c>
      <c r="C154">
        <v>152</v>
      </c>
    </row>
    <row r="155" spans="1:3" x14ac:dyDescent="0.25">
      <c r="A155" t="s">
        <v>214</v>
      </c>
      <c r="B155">
        <v>1751.58</v>
      </c>
      <c r="C155">
        <v>153</v>
      </c>
    </row>
    <row r="156" spans="1:3" x14ac:dyDescent="0.25">
      <c r="A156" t="s">
        <v>215</v>
      </c>
      <c r="B156">
        <v>3608.19</v>
      </c>
      <c r="C156">
        <v>154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b 8 a 7 9 d 5 - 2 f f 4 - 4 8 b e - a f c 8 - 8 6 5 9 8 7 0 d 7 3 8 7 "   x m l n s = " h t t p : / / s c h e m a s . m i c r o s o f t . c o m / D a t a M a s h u p " > A A A A A A s D A A B Q S w M E F A A C A A g A B 2 W Z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B 2 W Z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d l m V g o i k e 4 D g A A A B E A A A A T A B w A R m 9 y b X V s Y X M v U 2 V j d G l v b j E u b S C i G A A o o B Q A A A A A A A A A A A A A A A A A A A A A A A A A A A A r T k 0 u y c z P U w i G 0 I b W A F B L A Q I t A B Q A A g A I A A d l m V g O 3 B O / p A A A A P Y A A A A S A A A A A A A A A A A A A A A A A A A A A A B D b 2 5 m a W c v U G F j a 2 F n Z S 5 4 b W x Q S w E C L Q A U A A I A C A A H Z Z l Y U 3 I 4 L J s A A A D h A A A A E w A A A A A A A A A A A A A A A A D w A A A A W 0 N v b n R l b n R f V H l w Z X N d L n h t b F B L A Q I t A B Q A A g A I A A d l m V g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J e O q K V j t U y t v z a Q Z x B f o g A A A A A C A A A A A A A Q Z g A A A A E A A C A A A A D G x w g 6 t T T h T 6 a S o X 5 Y m S + v X z M G B 6 E 0 s i s X / i L E U V c z N g A A A A A O g A A A A A I A A C A A A A C O F 3 C f j u / j v I q 3 w g k D 5 / b c B g E n C O T 8 t x K W K O i u f Z W U G V A A A A C b R 4 j 2 H Y q / x 7 w c + 1 J q f / N 1 + 4 W I y T 8 7 E 2 W c Z 3 i D B j I k + M R Q M 6 R u 3 j b J B S c r b 3 6 i V W Q j / F U F v 2 A a l y / a M E h V 0 O f n 5 5 U / j 7 s j j 8 g 4 t X Q G C c Z c g E A A A A B 7 p N 6 X N R X k 7 y A m i + w K m v e D v N B 1 j S D i + l A f M c / F B j E Z 1 V a k w T z n G W A 6 J S 6 X f x 3 V J z a j f q 9 U M E + J W d y l S T a f 2 F H X < / D a t a M a s h u p > 
</file>

<file path=customXml/itemProps1.xml><?xml version="1.0" encoding="utf-8"?>
<ds:datastoreItem xmlns:ds="http://schemas.openxmlformats.org/officeDocument/2006/customXml" ds:itemID="{04CDBB10-C236-4DAD-9CC2-7C660BBB80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</vt:lpstr>
      <vt:lpstr>Refrigeration Service</vt:lpstr>
      <vt:lpstr>Temperature Control</vt:lpstr>
      <vt:lpstr>Copper 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</dc:creator>
  <cp:lastModifiedBy>S: Tomlinson, Brennan M (btomlinson1)</cp:lastModifiedBy>
  <dcterms:created xsi:type="dcterms:W3CDTF">2023-03-23T15:49:57Z</dcterms:created>
  <dcterms:modified xsi:type="dcterms:W3CDTF">2024-04-25T16:40:21Z</dcterms:modified>
</cp:coreProperties>
</file>